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2_0.bin" ContentType="application/vnd.openxmlformats-officedocument.oleObject"/>
  <Override PartName="/xl/embeddings/oleObject_4_0.bin" ContentType="application/vnd.openxmlformats-officedocument.oleObject"/>
  <Override PartName="/xl/embeddings/oleObject_6_0.bin" ContentType="application/vnd.openxmlformats-officedocument.oleObject"/>
  <Default Extension="docx" ContentType="application/vnd.openxmlformats-officedocument.wordprocessingml.document"/>
  <Override PartName="/xl/embeddings/oleObject_9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tabRatio="880" firstSheet="1" activeTab="2"/>
  </bookViews>
  <sheets>
    <sheet name="DOCHODY" sheetId="1" state="hidden" r:id="rId1"/>
    <sheet name="WYDATKI" sheetId="2" r:id="rId2"/>
    <sheet name="WYDATKI BIEŻĄCE" sheetId="3" r:id="rId3"/>
    <sheet name="ZADANIA ZLECONE" sheetId="4" state="hidden" r:id="rId4"/>
    <sheet name="WYDATKI MAJĄTKOWE" sheetId="5" state="hidden" r:id="rId5"/>
    <sheet name="ZADANIA INWESTYCYJNE" sheetId="6" state="hidden" r:id="rId6"/>
    <sheet name="DOTACJE CELOWE" sheetId="7" state="hidden" r:id="rId7"/>
    <sheet name="DOTACJE PODMIOTOWE" sheetId="8" state="hidden" r:id="rId8"/>
    <sheet name="Porozumienia z organami AR" sheetId="9" state="hidden" r:id="rId9"/>
    <sheet name="PRZYCHODY I ROZCHODY" sheetId="10" state="hidden" r:id="rId10"/>
    <sheet name="Przychody i koszty zakładów bud" sheetId="11" state="hidden" r:id="rId11"/>
    <sheet name="Dochody i wydatki na zadania" sheetId="12" state="hidden" r:id="rId12"/>
  </sheets>
  <definedNames>
    <definedName name="_xlnm.Print_Area" localSheetId="0">'DOCHODY'!$A$1:$K$37</definedName>
    <definedName name="_xlnm.Print_Area" localSheetId="6">'DOTACJE CELOWE'!$A$1:$H$36</definedName>
    <definedName name="_xlnm.Print_Area" localSheetId="7">'DOTACJE PODMIOTOWE'!$A$1:$E$29</definedName>
    <definedName name="_xlnm.Print_Area" localSheetId="9">'PRZYCHODY I ROZCHODY'!$A$1:$F$54</definedName>
    <definedName name="_xlnm.Print_Area" localSheetId="1">'WYDATKI'!$A$1:$H$17</definedName>
    <definedName name="_xlnm.Print_Area" localSheetId="2">'WYDATKI BIEŻĄCE'!$A$1:$N$23</definedName>
    <definedName name="_xlnm.Print_Area" localSheetId="4">'WYDATKI MAJĄTKOWE'!$A$1:$K$23</definedName>
    <definedName name="_xlnm.Print_Area" localSheetId="5">'ZADANIA INWESTYCYJNE'!$A$1:$K$23</definedName>
  </definedNames>
  <calcPr fullCalcOnLoad="1"/>
</workbook>
</file>

<file path=xl/sharedStrings.xml><?xml version="1.0" encoding="utf-8"?>
<sst xmlns="http://schemas.openxmlformats.org/spreadsheetml/2006/main" count="361" uniqueCount="236">
  <si>
    <t>Dział</t>
  </si>
  <si>
    <t>Ogółem</t>
  </si>
  <si>
    <t>bieżące</t>
  </si>
  <si>
    <t>Rozdział</t>
  </si>
  <si>
    <t>majątkowe</t>
  </si>
  <si>
    <t>Nazwa działu i rozdziału</t>
  </si>
  <si>
    <t>w tym:</t>
  </si>
  <si>
    <t>Ogółem wydatki</t>
  </si>
  <si>
    <t>Wydatki jednostek budżetowych</t>
  </si>
  <si>
    <t>Dotacje na zadania bieżące</t>
  </si>
  <si>
    <t>Świadczenia na rzecz osób fizycznych</t>
  </si>
  <si>
    <t>związane z realizacją ich statutowych zadań</t>
  </si>
  <si>
    <t>Na programy z udziałem środków, o których mowa w art. 5 ust. 1 pkt 2 i 3 u.o.f.p.</t>
  </si>
  <si>
    <t>Wypłaty z tytułu poręczeń i gwarancji</t>
  </si>
  <si>
    <t>Obsługa długu</t>
  </si>
  <si>
    <t>WYDATKI BIEŻĄCE</t>
  </si>
  <si>
    <t>na wynagrodzenia i składki od nich naliczane</t>
  </si>
  <si>
    <t>Wydatki ogółem</t>
  </si>
  <si>
    <t xml:space="preserve">                                  </t>
  </si>
  <si>
    <t>z tego :</t>
  </si>
  <si>
    <t>Przed zmianą</t>
  </si>
  <si>
    <t>Zmiana</t>
  </si>
  <si>
    <t xml:space="preserve"> Po zmianie</t>
  </si>
  <si>
    <t>Po    zmianie</t>
  </si>
  <si>
    <r>
      <t xml:space="preserve">                                          </t>
    </r>
    <r>
      <rPr>
        <b/>
        <sz val="10"/>
        <rFont val="Arial"/>
        <family val="2"/>
      </rPr>
      <t>WYDATKI</t>
    </r>
  </si>
  <si>
    <t>WYDATKI MAJĄTKOWE</t>
  </si>
  <si>
    <t>Inwestycje i zakupy inwestycyjne</t>
  </si>
  <si>
    <t>w tym na:</t>
  </si>
  <si>
    <t>Zakup i objęcie akcji i udziałów</t>
  </si>
  <si>
    <t>Dotacje</t>
  </si>
  <si>
    <t xml:space="preserve">Przed zmianą </t>
  </si>
  <si>
    <t xml:space="preserve"> Po    zmianie</t>
  </si>
  <si>
    <t>Lp.</t>
  </si>
  <si>
    <t>Rozdz.</t>
  </si>
  <si>
    <t>Nazwa zadania inwestycyjnego (w tym w ramach funduszu sołeckiego)</t>
  </si>
  <si>
    <t>Łączne koszty finansowe</t>
  </si>
  <si>
    <t>Planowane wydatki</t>
  </si>
  <si>
    <t>Jednostka organizacyjna realizująca program lub koordynująca wykonanie programu</t>
  </si>
  <si>
    <t>z tego źródła finansowania</t>
  </si>
  <si>
    <t>dochody własne jst</t>
  </si>
  <si>
    <t xml:space="preserve">kredyty, pożyczki, papiery wartościowe </t>
  </si>
  <si>
    <t>środki pochodzące
z innych  źródeł*</t>
  </si>
  <si>
    <t>środki wymienione
w art. 5 ust. 1 pkt 2 i 3 u.f.p.</t>
  </si>
  <si>
    <t>1.</t>
  </si>
  <si>
    <t>2.</t>
  </si>
  <si>
    <t>3.</t>
  </si>
  <si>
    <t>4.</t>
  </si>
  <si>
    <t>5.</t>
  </si>
  <si>
    <t>6.</t>
  </si>
  <si>
    <t>x</t>
  </si>
  <si>
    <t>* Wybrać odpowiednie oznaczenie źródła finansowania:</t>
  </si>
  <si>
    <t>A. Dotacje i środki z budżetu państwa (np. od wojewody, MEN, UKFiS, …)</t>
  </si>
  <si>
    <t xml:space="preserve">C. Inne źródła </t>
  </si>
  <si>
    <t>7.</t>
  </si>
  <si>
    <t>z tego:</t>
  </si>
  <si>
    <t>DOCHODY</t>
  </si>
  <si>
    <t>dotacje</t>
  </si>
  <si>
    <t>środki europejskie i inne środki pochodzące ze źródeł zagranicznych, niepodlegające zwrotowi</t>
  </si>
  <si>
    <t>Po zmianie</t>
  </si>
  <si>
    <t>Dochody ogółem</t>
  </si>
  <si>
    <t>Treść</t>
  </si>
  <si>
    <t>Klasyfikacja
§</t>
  </si>
  <si>
    <t>Zmiany   +/-</t>
  </si>
  <si>
    <t>Dochody</t>
  </si>
  <si>
    <t>Wydatki</t>
  </si>
  <si>
    <t>Wynik budżetu</t>
  </si>
  <si>
    <t>Przychody ogółem:</t>
  </si>
  <si>
    <t>Kredyty</t>
  </si>
  <si>
    <t>§ 952</t>
  </si>
  <si>
    <t>Pożyczki</t>
  </si>
  <si>
    <t>§ 903</t>
  </si>
  <si>
    <t>Spłaty pożyczek udzielonych</t>
  </si>
  <si>
    <t>§ 951</t>
  </si>
  <si>
    <t>Prywatyzacja majątku jst</t>
  </si>
  <si>
    <t>§ 944</t>
  </si>
  <si>
    <t>Nadwyżka budżetu z lat ubiegłych</t>
  </si>
  <si>
    <t>§ 957</t>
  </si>
  <si>
    <t>Papiery wartościowe (obligacje)</t>
  </si>
  <si>
    <t>§ 931</t>
  </si>
  <si>
    <t>8.</t>
  </si>
  <si>
    <t>Inne źródła (wolne środki)</t>
  </si>
  <si>
    <t>Rozchody ogółem:</t>
  </si>
  <si>
    <t>Spłaty kredytów</t>
  </si>
  <si>
    <t>§ 992</t>
  </si>
  <si>
    <t>Spłaty pożyczek</t>
  </si>
  <si>
    <t>Spłaty pożyczek otrzymanych na finansowanie zadań realizowanych z udziałem środków pochodzących z budżetu UE</t>
  </si>
  <si>
    <t>§ 963</t>
  </si>
  <si>
    <t>Udzielone pożyczki</t>
  </si>
  <si>
    <t>§ 991</t>
  </si>
  <si>
    <t>Lokaty</t>
  </si>
  <si>
    <t>§ 994</t>
  </si>
  <si>
    <t>Wykup papierów wartościowych (obligacji)</t>
  </si>
  <si>
    <t>§ 982</t>
  </si>
  <si>
    <t>Rozchody z tytułu innych rozliczeń</t>
  </si>
  <si>
    <t>§ 995</t>
  </si>
  <si>
    <t>GOSPODARKA MIESZKANIOWA</t>
  </si>
  <si>
    <t>BEZPIECZEŃSTWO PUBLICZNE I OCHRONA PRZECIWPOŻAROWA</t>
  </si>
  <si>
    <t>Nazwa instytucji</t>
  </si>
  <si>
    <t>Kwota dotacji</t>
  </si>
  <si>
    <t>B. Środki i dotacje otrzymane od innych jst oraz innych jednostek zaliczanych do sektora finansów publicznych - dotacja z Urzędu Marszałkowskiego</t>
  </si>
  <si>
    <t>Wyszczególnienie</t>
  </si>
  <si>
    <t>Stan środków obrotowych na początek roku</t>
  </si>
  <si>
    <t>Przychody</t>
  </si>
  <si>
    <t>Koszty</t>
  </si>
  <si>
    <t>Stan środków obrotowych na koniec roku</t>
  </si>
  <si>
    <t>ogółem</t>
  </si>
  <si>
    <t>dotacje
(rodzaj, zakres)</t>
  </si>
  <si>
    <t>wpłata do budżetu</t>
  </si>
  <si>
    <t>TRANSPORT I ŁĄCZNOŚĆ</t>
  </si>
  <si>
    <t>Nazwa zadania</t>
  </si>
  <si>
    <t>§ 950</t>
  </si>
  <si>
    <t>z Funduszu Ochrony Gruntów Rolnych, z Wojewódzkiego Funduszu Ochrony Środowiska i Gospodarki Wodnej</t>
  </si>
  <si>
    <t xml:space="preserve">     - wpłaty mieszkańców, wpłaty Ochotniczej Straży Pożarnej</t>
  </si>
  <si>
    <t>Wniesienie wkładów do spółek prawa handlowego</t>
  </si>
  <si>
    <t>Ochrona zabytków i opieka nad zabytkami</t>
  </si>
  <si>
    <t>Pożyczki na finansowanie zadań realizowanych z udziałem środków pochodzących z budżetu UE</t>
  </si>
  <si>
    <t>926</t>
  </si>
  <si>
    <t>KULTURA FIZYCZNA</t>
  </si>
  <si>
    <t>92601</t>
  </si>
  <si>
    <t>Działalność wspomagająca rozwój wspólnot i społeczności lokalnych</t>
  </si>
  <si>
    <t>Działalność na rzecz osób w wieku emerytalnym</t>
  </si>
  <si>
    <t>Podtrzymywanie i upowszechnianie tradycji narodowej, pielęgnowanie polskości oraz rozwój świadomości narodowej, obywatelskiej i kulturowej</t>
  </si>
  <si>
    <t>Urząd Gminy w Grójcu</t>
  </si>
  <si>
    <t xml:space="preserve">programy finansowane z udziałem środków europejskich i innych środków pochodzących ze źródeł zagranicznych niepodlegających zwrotowi </t>
  </si>
  <si>
    <t>Podmioty zaliczane do sektora finansów publicznych</t>
  </si>
  <si>
    <t>wydatki bieżące</t>
  </si>
  <si>
    <t>wydatki majątkowe</t>
  </si>
  <si>
    <t>Nazwa zadania - Podmioty niezaliczane do sektora finansów publicznych</t>
  </si>
  <si>
    <t>Upowszechnianie kultury fizycznej w dziedzinach: piłka nożna, ręczna, koszykowa i siatkówka oraz unihokej na terenie gminy Belsk Duży</t>
  </si>
  <si>
    <t>Dotacje
ogółem</t>
  </si>
  <si>
    <t xml:space="preserve">Wydatki
ogółem
</t>
  </si>
  <si>
    <t>Przychody jednostek samorządu terytorialnego z niewykorzystanych środków pieniężnych na rachunku bieżącym budżetu, wynikających z rozliczenia dochodów i wydatków nimi finansowanych związanych ze szczególnymi zasadami wykonywania budżetu określonymi w odrębnych ustawach</t>
  </si>
  <si>
    <t>§ 905</t>
  </si>
  <si>
    <t>9.</t>
  </si>
  <si>
    <t>Gminna Biblioteka Publiczna w Belsku Dużym</t>
  </si>
  <si>
    <t>Budowa siłowni plenerowej przy stawie wiejskim w Małej Wsi</t>
  </si>
  <si>
    <t>275.000</t>
  </si>
  <si>
    <t>Plan przychodów i kosztów zakładu budżetowego</t>
  </si>
  <si>
    <t xml:space="preserve"> </t>
  </si>
  <si>
    <t>Modernizacja treningowego boiska trawiastego w Belsku Dużym</t>
  </si>
  <si>
    <t>Dochody i wydatki na zadania realizowane w drodze umów i porozumień między jednostkami samorządu terytorialnego na 2021 rok</t>
  </si>
  <si>
    <t>Remont drogi powiatowej Nr 1626W Skurów-Wilczogóra w msc. Anielin</t>
  </si>
  <si>
    <t>Założenie terenu zieleni i wykowanie nasadzeń w ramach rewitalizacji centrum Belska Dużego</t>
  </si>
  <si>
    <t>Zakup wyposażenia dla OSP Wola Łęczeszycka</t>
  </si>
  <si>
    <t>Zakup wyposażenia dla OSP Belsk Duży</t>
  </si>
  <si>
    <t xml:space="preserve">GOSPODARKA KOMUNALNA I OCHRONA ŚRODOWISKA </t>
  </si>
  <si>
    <t xml:space="preserve">zmieniającej Uchwałę Budżetową Gminy na rok 2021  </t>
  </si>
  <si>
    <t xml:space="preserve">Dotacje
ogółem
</t>
  </si>
  <si>
    <t>Kampania edukacyjna pod hasłem "O powietrze dbanie, to nasze wspólne zadanie"</t>
  </si>
  <si>
    <t>Remont budynku użytkowanego OSP Lewiczyn</t>
  </si>
  <si>
    <t>Zakup i wymiana lamp w sołectwie Aleksandrówka</t>
  </si>
  <si>
    <t>Zakup i wymiana lamp w sołectwie Sadków Kolonia</t>
  </si>
  <si>
    <t>Zakup i wymiana lamp w sołectwie Koziel</t>
  </si>
  <si>
    <t>Zakup i wymiana lamp w sołectwie Zaborówek</t>
  </si>
  <si>
    <t>Zakup i wymiana lamp w sołectwie Maciejówka</t>
  </si>
  <si>
    <t>Zakup i wymiana lamp w sołectwie Skowronki</t>
  </si>
  <si>
    <t>Przebudowa drogi gminnej Nr 160114W w miejscowości Zaborów</t>
  </si>
  <si>
    <t>Zakup pompy przewoźnej wysokiej wydajności dla OSP Belsk Duży</t>
  </si>
  <si>
    <t>Zakup pralnicy wraz z szafą suszącą dla OSP Lewiczyn</t>
  </si>
  <si>
    <t>Załącznik nr 9 do Uchwały nr XXXIII/230/2021 Rady Gminy Belsk Duży z dnia 07 października 2021 roku</t>
  </si>
  <si>
    <t>Wymiana bramy garażowej OSP Wola Łęczeszycka</t>
  </si>
  <si>
    <t>Remont zbiornika przeciwpożarowego wodnego OSP Wola Łęczeszycka</t>
  </si>
  <si>
    <t>zmieniającej Uchwałę Budżetową Gminy na rok 2022</t>
  </si>
  <si>
    <t>Niepubliczne Przedszkole "Koszałek-Opałek" 
w Rożcach</t>
  </si>
  <si>
    <t>Kwota 2022 r.</t>
  </si>
  <si>
    <t>Kwota po zmianach 2022 r.</t>
  </si>
  <si>
    <t>Przychody i rozchody budżetu w 2022 r.</t>
  </si>
  <si>
    <t>Dotacje podmiotowe w 2022 r.</t>
  </si>
  <si>
    <t>Dotacje celowe dla podmiotów zaliczanych i niezaliczanych
do sektora finansów publicznych w 2022 r.</t>
  </si>
  <si>
    <t>Wydatki na zadania inwestycyjne na 2022 rok nieobjęte wykazem przedsięwzięć do wieloletniej prognozy finansowej</t>
  </si>
  <si>
    <t>Planowane wydatki na 2022 r.</t>
  </si>
  <si>
    <t>Zakup kosiarki samojezdnej dla Gminnego Ośrodka Sportu i Rekreacji w Belsku Dużym</t>
  </si>
  <si>
    <t>A.      
B. 
C.
…</t>
  </si>
  <si>
    <t>Gminny Ośrodek Sportu i Rekreacji w Belsku Dużym</t>
  </si>
  <si>
    <t>600</t>
  </si>
  <si>
    <t>60014</t>
  </si>
  <si>
    <t>010</t>
  </si>
  <si>
    <t>01044</t>
  </si>
  <si>
    <t>Wykonanie przepompowni ścieków do instalacji przyłacza kanalizacyjnego w miejscowości Anielin</t>
  </si>
  <si>
    <t>rok 2022</t>
  </si>
  <si>
    <t>Urząd Gminy w Belsku Dużym</t>
  </si>
  <si>
    <t>Starostwo Powiatowe w Grójcu</t>
  </si>
  <si>
    <t>§ 962</t>
  </si>
  <si>
    <t>Pożyczki udzielone na finansowanie zadań  realizawanych z udziałem środków pochodzących z budżetu Unii Europejskiej</t>
  </si>
  <si>
    <t>720</t>
  </si>
  <si>
    <t>72095</t>
  </si>
  <si>
    <t>Wsprarcie cyfrowego rozwoju oraz zwiększenie cyberbezpieczeństwa w jst przez realizację projektu "Cyfrowa Gmina"</t>
  </si>
  <si>
    <t>700</t>
  </si>
  <si>
    <t>70005</t>
  </si>
  <si>
    <t>Zakup nieruchomości gruntowej nr ewidencyjny 9/59 położonej w Belsku Dużym (obręb PGR Belsk Duży)</t>
  </si>
  <si>
    <t>Gospodarka mieszkaniowa</t>
  </si>
  <si>
    <t>Gospodarka gruntami i nieruchomościami</t>
  </si>
  <si>
    <t>Załącznik nr 7 do Uchwały nr XL/354/2022 Rady Gminy Belsk Duży z dnia 12 kwietnia 2022 roku</t>
  </si>
  <si>
    <t>Województwo Mazowieckie</t>
  </si>
  <si>
    <t>Transport i lączność</t>
  </si>
  <si>
    <t>60016</t>
  </si>
  <si>
    <t>Drogi publiczne gminne</t>
  </si>
  <si>
    <t>754</t>
  </si>
  <si>
    <t>75404</t>
  </si>
  <si>
    <t>Komendy wojewódzkie Policji</t>
  </si>
  <si>
    <t>75410</t>
  </si>
  <si>
    <t>Budowa zbiornika bezodpływowego ścieków na działce gminnej Nr 255/1 w Lewiczynie wraz z podłączeniem do budynku komunalnego</t>
  </si>
  <si>
    <t>Projekt przebudowy drogi gminnej Nr 160289W w miejscowości Stara Wieś</t>
  </si>
  <si>
    <t>OŚWIATA I WYCHOWANIE</t>
  </si>
  <si>
    <t>Zadanie pn."Poznaj Polskę" realizowane przez PSP w Belsku Dużym</t>
  </si>
  <si>
    <t>Dochody i wydatki na zadania realizowane na mocy porozumień z organami administracji rządowej w 2022 roku</t>
  </si>
  <si>
    <t>zmieniającego Uchwałę Budżetową Gminy na rok 2022</t>
  </si>
  <si>
    <t>Załącznik nr 4 do Uchwały nr XLI/362/2022 Rady Gminy Belsk Duży z dnia 13 maja 2022 roku</t>
  </si>
  <si>
    <t>Załącznik nr 5 do Uchwały nr XLI/362/2022 Rady Gminy Belsk Duży z dnia 13 maja 2022 roku</t>
  </si>
  <si>
    <t>Załącznik nr 6 do Uchwały nr XLI/362/2022 Rady Gminy Belsk Duży z dnia 13 maja 2022 roku</t>
  </si>
  <si>
    <t>Załącznik nr 7 do Uchwały nr XLI/362/2022 Rady Gminy Belsk Duży z dnia 13 maja 2022 roku</t>
  </si>
  <si>
    <t>Załącznik nr 8 do Uchwały nr XLI/362/2022 Rady Gminy Belsk Duży z dnia 13 maja 2022 roku</t>
  </si>
  <si>
    <t>Załącznik nr 9 do Uchwały nr XLI/362/2022 Rady Gminy Belsk Duży z dnia 13 maja 2022 roku</t>
  </si>
  <si>
    <t xml:space="preserve">Zakład Gospodarki Komunalnej w Belsku Dużym </t>
  </si>
  <si>
    <t>Komenda Powiatowa Policji w Grójcu</t>
  </si>
  <si>
    <t>Komenda Powiatowa Państwowej Straży Pożarnej w Grójcu</t>
  </si>
  <si>
    <t>Dochody i wydatki związane z realizacją zadań z zakresu administracji rządowej i innych zleconych odrębnymi ustawami</t>
  </si>
  <si>
    <t xml:space="preserve">Przed zmianą
</t>
  </si>
  <si>
    <t xml:space="preserve">Po zmianie
</t>
  </si>
  <si>
    <t>855</t>
  </si>
  <si>
    <t>RODZINA</t>
  </si>
  <si>
    <t>Środki z Funduszu Pomocy na finansowanie lub dofinansowanie zadań bieżących w zakresie pomocy obywatelom Ukrainy</t>
  </si>
  <si>
    <t>Dotacja celowa otrzymana z budżetu państwa na realizację zadań bieżących z zakresu administracji rządowej oraz innych zadań zleconych gminie (związkom gmin, związkom powiatowo-gminnym) ustawami</t>
  </si>
  <si>
    <t>Karta Dużej Rodziny</t>
  </si>
  <si>
    <t>85503</t>
  </si>
  <si>
    <t>Załącznik nr 1 do Zarządzenia Nr 158/2022 Wójta Gminy Belsk Duży z dnia 29 grudnia 2022 roku</t>
  </si>
  <si>
    <t>Załącznik nr 4 do Zarządzenia Nr 158/2022 Wójta Gminy Belsk Duży z dnia 29 grudnia 2022 roku</t>
  </si>
  <si>
    <t>758</t>
  </si>
  <si>
    <t>RÓŻNE ROZLICZENIA</t>
  </si>
  <si>
    <t>Rezerwy ogólne i celowe</t>
  </si>
  <si>
    <t>Załącznik nr 1 do Zarządzenia Nr 4/2023 Wójta Gminy Belsk Duży z dnia 09  stycznia 2023 roku</t>
  </si>
  <si>
    <t>zmieniającego Uchwałę Budżetową Gminy na rok 2023</t>
  </si>
  <si>
    <t>710</t>
  </si>
  <si>
    <t>DZIAŁALNOŚC USŁUGOWA</t>
  </si>
  <si>
    <t>Plany zagospodarowania przestrzennego</t>
  </si>
  <si>
    <t>Załącznik nr 2 do Zarządzenia Nr 4/2023 Wójta Gminy Belsk Duży z dnia 09 stycznia 2023 roku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</si>
</sst>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\ &quot;zł&quot;"/>
    <numFmt numFmtId="171" formatCode="#,##0.0"/>
    <numFmt numFmtId="172" formatCode="#,##0.000"/>
    <numFmt numFmtId="173" formatCode="#,##0.0000"/>
    <numFmt numFmtId="174" formatCode="0.000"/>
    <numFmt numFmtId="175" formatCode="0.0000"/>
    <numFmt numFmtId="176" formatCode="#,##0.0\ &quot;zł&quot;"/>
    <numFmt numFmtId="177" formatCode="0.0"/>
    <numFmt numFmtId="178" formatCode="[$-415]d\ mmmm\ yyyy"/>
    <numFmt numFmtId="179" formatCode="00\-000"/>
  </numFmts>
  <fonts count="41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name val="Arial CE"/>
      <family val="2"/>
    </font>
    <font>
      <b/>
      <sz val="10"/>
      <name val="Arial"/>
      <family val="2"/>
    </font>
    <font>
      <b/>
      <sz val="10"/>
      <name val="Arial CE"/>
      <family val="0"/>
    </font>
    <font>
      <b/>
      <sz val="9"/>
      <name val="Arial CE"/>
      <family val="2"/>
    </font>
    <font>
      <sz val="6"/>
      <name val="Arial CE"/>
      <family val="0"/>
    </font>
    <font>
      <sz val="12"/>
      <name val="Times New Roman"/>
      <family val="1"/>
    </font>
    <font>
      <sz val="8"/>
      <name val="Arial"/>
      <family val="2"/>
    </font>
    <font>
      <sz val="10"/>
      <name val="Arial CE"/>
      <family val="0"/>
    </font>
    <font>
      <sz val="14"/>
      <name val="Arial CE"/>
      <family val="2"/>
    </font>
    <font>
      <i/>
      <sz val="10"/>
      <name val="Arial CE"/>
      <family val="0"/>
    </font>
    <font>
      <b/>
      <sz val="7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8"/>
      <name val="Arial CE"/>
      <family val="2"/>
    </font>
    <font>
      <b/>
      <sz val="8"/>
      <name val="Arial CE"/>
      <family val="0"/>
    </font>
    <font>
      <b/>
      <sz val="12"/>
      <name val="Arial CE"/>
      <family val="2"/>
    </font>
    <font>
      <sz val="9"/>
      <name val="Arial CE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 CE"/>
      <family val="2"/>
    </font>
    <font>
      <sz val="9"/>
      <name val="Arial"/>
      <family val="2"/>
    </font>
    <font>
      <sz val="10"/>
      <color indexed="10"/>
      <name val="Arial"/>
      <family val="2"/>
    </font>
    <font>
      <sz val="10"/>
      <color rgb="FFFF000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20" borderId="1" applyNumberFormat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</cellStyleXfs>
  <cellXfs count="300">
    <xf numFmtId="0" fontId="0" fillId="0" borderId="0" xfId="0" applyAlignment="1">
      <alignment/>
    </xf>
    <xf numFmtId="0" fontId="0" fillId="0" borderId="0" xfId="52">
      <alignment/>
      <protection/>
    </xf>
    <xf numFmtId="0" fontId="0" fillId="0" borderId="0" xfId="52" applyFont="1" applyFill="1" applyAlignment="1">
      <alignment horizontal="right"/>
      <protection/>
    </xf>
    <xf numFmtId="0" fontId="18" fillId="0" borderId="0" xfId="0" applyFont="1" applyAlignment="1">
      <alignment horizontal="center"/>
    </xf>
    <xf numFmtId="0" fontId="20" fillId="20" borderId="10" xfId="0" applyFont="1" applyFill="1" applyBorder="1" applyAlignment="1">
      <alignment horizontal="center" vertical="center"/>
    </xf>
    <xf numFmtId="0" fontId="20" fillId="20" borderId="11" xfId="0" applyFont="1" applyFill="1" applyBorder="1" applyAlignment="1">
      <alignment horizontal="center" vertical="center"/>
    </xf>
    <xf numFmtId="0" fontId="20" fillId="20" borderId="12" xfId="0" applyFont="1" applyFill="1" applyBorder="1" applyAlignment="1">
      <alignment horizontal="center" vertical="center"/>
    </xf>
    <xf numFmtId="0" fontId="21" fillId="20" borderId="13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0" fontId="20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3" fontId="0" fillId="0" borderId="0" xfId="53" applyNumberFormat="1" applyFont="1" applyBorder="1" applyAlignment="1">
      <alignment vertical="center" wrapText="1"/>
      <protection/>
    </xf>
    <xf numFmtId="0" fontId="25" fillId="0" borderId="0" xfId="53" applyFont="1" applyAlignment="1">
      <alignment vertical="center"/>
      <protection/>
    </xf>
    <xf numFmtId="0" fontId="18" fillId="0" borderId="0" xfId="53" applyFont="1" applyAlignment="1">
      <alignment vertical="center"/>
      <protection/>
    </xf>
    <xf numFmtId="0" fontId="0" fillId="0" borderId="0" xfId="53">
      <alignment/>
      <protection/>
    </xf>
    <xf numFmtId="0" fontId="0" fillId="0" borderId="0" xfId="53" applyFont="1" applyFill="1" applyAlignment="1">
      <alignment horizontal="right"/>
      <protection/>
    </xf>
    <xf numFmtId="0" fontId="26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5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27" fillId="0" borderId="0" xfId="0" applyFont="1" applyAlignment="1">
      <alignment horizontal="center"/>
    </xf>
    <xf numFmtId="0" fontId="28" fillId="20" borderId="12" xfId="0" applyFont="1" applyFill="1" applyBorder="1" applyAlignment="1">
      <alignment horizontal="center" vertical="center" wrapText="1"/>
    </xf>
    <xf numFmtId="0" fontId="28" fillId="20" borderId="14" xfId="0" applyFont="1" applyFill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25" fillId="0" borderId="0" xfId="52" applyFont="1" applyBorder="1" applyAlignment="1">
      <alignment vertical="center"/>
      <protection/>
    </xf>
    <xf numFmtId="3" fontId="0" fillId="0" borderId="0" xfId="54" applyNumberFormat="1" applyFont="1" applyBorder="1" applyAlignment="1">
      <alignment horizontal="right" vertical="center" wrapText="1"/>
      <protection/>
    </xf>
    <xf numFmtId="0" fontId="0" fillId="0" borderId="0" xfId="54" applyAlignment="1">
      <alignment vertical="center"/>
      <protection/>
    </xf>
    <xf numFmtId="0" fontId="25" fillId="0" borderId="0" xfId="54" applyFont="1" applyAlignment="1">
      <alignment horizontal="right" vertical="center"/>
      <protection/>
    </xf>
    <xf numFmtId="0" fontId="26" fillId="0" borderId="0" xfId="54" applyFont="1" applyAlignment="1">
      <alignment horizontal="center" vertical="center"/>
      <protection/>
    </xf>
    <xf numFmtId="0" fontId="0" fillId="0" borderId="0" xfId="54" applyAlignment="1">
      <alignment horizontal="right" vertical="center"/>
      <protection/>
    </xf>
    <xf numFmtId="0" fontId="30" fillId="20" borderId="15" xfId="0" applyFont="1" applyFill="1" applyBorder="1" applyAlignment="1">
      <alignment horizontal="center" vertical="center" wrapText="1"/>
    </xf>
    <xf numFmtId="0" fontId="30" fillId="20" borderId="12" xfId="0" applyFont="1" applyFill="1" applyBorder="1" applyAlignment="1">
      <alignment horizontal="center" vertical="center" wrapText="1"/>
    </xf>
    <xf numFmtId="0" fontId="28" fillId="20" borderId="14" xfId="0" applyFont="1" applyFill="1" applyBorder="1" applyAlignment="1">
      <alignment horizontal="center" vertical="center" wrapText="1"/>
    </xf>
    <xf numFmtId="0" fontId="24" fillId="20" borderId="12" xfId="0" applyFont="1" applyFill="1" applyBorder="1" applyAlignment="1">
      <alignment horizontal="center" vertical="center" wrapText="1"/>
    </xf>
    <xf numFmtId="0" fontId="28" fillId="20" borderId="12" xfId="0" applyFont="1" applyFill="1" applyBorder="1" applyAlignment="1">
      <alignment horizontal="center" vertical="center" wrapText="1"/>
    </xf>
    <xf numFmtId="3" fontId="0" fillId="0" borderId="0" xfId="0" applyNumberFormat="1" applyAlignment="1">
      <alignment vertical="center"/>
    </xf>
    <xf numFmtId="0" fontId="22" fillId="0" borderId="14" xfId="0" applyFont="1" applyBorder="1" applyAlignment="1">
      <alignment horizontal="center" vertical="center"/>
    </xf>
    <xf numFmtId="3" fontId="22" fillId="0" borderId="14" xfId="0" applyNumberFormat="1" applyFont="1" applyBorder="1" applyAlignment="1">
      <alignment horizontal="center" vertical="center"/>
    </xf>
    <xf numFmtId="3" fontId="0" fillId="0" borderId="14" xfId="0" applyNumberFormat="1" applyBorder="1" applyAlignment="1">
      <alignment vertical="center"/>
    </xf>
    <xf numFmtId="0" fontId="20" fillId="0" borderId="14" xfId="0" applyFont="1" applyBorder="1" applyAlignment="1">
      <alignment horizontal="center" vertical="center"/>
    </xf>
    <xf numFmtId="0" fontId="20" fillId="20" borderId="16" xfId="0" applyFont="1" applyFill="1" applyBorder="1" applyAlignment="1">
      <alignment horizontal="center" vertical="center"/>
    </xf>
    <xf numFmtId="0" fontId="20" fillId="20" borderId="17" xfId="0" applyFont="1" applyFill="1" applyBorder="1" applyAlignment="1">
      <alignment horizontal="center" vertical="center"/>
    </xf>
    <xf numFmtId="0" fontId="20" fillId="20" borderId="18" xfId="0" applyFont="1" applyFill="1" applyBorder="1" applyAlignment="1">
      <alignment horizontal="center" vertical="center"/>
    </xf>
    <xf numFmtId="0" fontId="20" fillId="20" borderId="14" xfId="0" applyFont="1" applyFill="1" applyBorder="1" applyAlignment="1">
      <alignment horizontal="center" vertical="center"/>
    </xf>
    <xf numFmtId="0" fontId="32" fillId="20" borderId="14" xfId="0" applyFont="1" applyFill="1" applyBorder="1" applyAlignment="1">
      <alignment horizontal="center" vertical="center" wrapText="1"/>
    </xf>
    <xf numFmtId="0" fontId="32" fillId="20" borderId="12" xfId="0" applyFont="1" applyFill="1" applyBorder="1" applyAlignment="1">
      <alignment horizontal="center" vertical="center" wrapText="1"/>
    </xf>
    <xf numFmtId="0" fontId="32" fillId="20" borderId="12" xfId="0" applyFont="1" applyFill="1" applyBorder="1" applyAlignment="1">
      <alignment horizontal="center" vertical="center"/>
    </xf>
    <xf numFmtId="3" fontId="20" fillId="0" borderId="14" xfId="0" applyNumberFormat="1" applyFont="1" applyBorder="1" applyAlignment="1">
      <alignment horizontal="center" vertical="center"/>
    </xf>
    <xf numFmtId="3" fontId="20" fillId="0" borderId="14" xfId="0" applyNumberFormat="1" applyFont="1" applyBorder="1" applyAlignment="1">
      <alignment vertical="center"/>
    </xf>
    <xf numFmtId="0" fontId="0" fillId="0" borderId="0" xfId="0" applyBorder="1" applyAlignment="1">
      <alignment/>
    </xf>
    <xf numFmtId="0" fontId="20" fillId="0" borderId="0" xfId="0" applyFont="1" applyAlignment="1">
      <alignment horizontal="left" vertical="center"/>
    </xf>
    <xf numFmtId="0" fontId="31" fillId="0" borderId="0" xfId="0" applyFont="1" applyAlignment="1">
      <alignment horizontal="right" vertical="top"/>
    </xf>
    <xf numFmtId="0" fontId="0" fillId="0" borderId="0" xfId="0" applyBorder="1" applyAlignment="1">
      <alignment vertical="center"/>
    </xf>
    <xf numFmtId="0" fontId="20" fillId="0" borderId="0" xfId="52" applyFont="1" applyBorder="1" applyAlignment="1">
      <alignment horizontal="center" vertical="center"/>
      <protection/>
    </xf>
    <xf numFmtId="3" fontId="20" fillId="0" borderId="0" xfId="52" applyNumberFormat="1" applyFont="1" applyBorder="1" applyAlignment="1">
      <alignment vertical="center"/>
      <protection/>
    </xf>
    <xf numFmtId="3" fontId="31" fillId="0" borderId="0" xfId="0" applyNumberFormat="1" applyFont="1" applyAlignment="1">
      <alignment horizontal="right" vertical="center"/>
    </xf>
    <xf numFmtId="0" fontId="0" fillId="0" borderId="19" xfId="0" applyBorder="1" applyAlignment="1">
      <alignment horizontal="center" vertical="center"/>
    </xf>
    <xf numFmtId="0" fontId="0" fillId="0" borderId="19" xfId="0" applyBorder="1" applyAlignment="1">
      <alignment vertical="center" wrapText="1"/>
    </xf>
    <xf numFmtId="0" fontId="0" fillId="0" borderId="20" xfId="0" applyBorder="1" applyAlignment="1">
      <alignment horizontal="center" vertical="center"/>
    </xf>
    <xf numFmtId="0" fontId="19" fillId="0" borderId="0" xfId="0" applyFont="1" applyAlignment="1">
      <alignment/>
    </xf>
    <xf numFmtId="0" fontId="0" fillId="0" borderId="0" xfId="53" applyFont="1" applyFill="1" applyAlignment="1">
      <alignment horizontal="right" wrapText="1"/>
      <protection/>
    </xf>
    <xf numFmtId="3" fontId="0" fillId="0" borderId="0" xfId="0" applyNumberFormat="1" applyAlignment="1">
      <alignment/>
    </xf>
    <xf numFmtId="3" fontId="0" fillId="0" borderId="0" xfId="0" applyNumberFormat="1" applyBorder="1" applyAlignment="1">
      <alignment vertical="center"/>
    </xf>
    <xf numFmtId="3" fontId="20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3" fontId="34" fillId="0" borderId="0" xfId="0" applyNumberFormat="1" applyFont="1" applyAlignment="1">
      <alignment horizontal="right" vertical="center"/>
    </xf>
    <xf numFmtId="3" fontId="19" fillId="0" borderId="0" xfId="0" applyNumberFormat="1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0" fillId="0" borderId="0" xfId="0" applyBorder="1" applyAlignment="1">
      <alignment vertical="center" wrapText="1"/>
    </xf>
    <xf numFmtId="0" fontId="34" fillId="0" borderId="0" xfId="0" applyFont="1" applyFill="1" applyBorder="1" applyAlignment="1">
      <alignment horizontal="center" vertical="center"/>
    </xf>
    <xf numFmtId="0" fontId="19" fillId="0" borderId="21" xfId="0" applyFont="1" applyBorder="1" applyAlignment="1">
      <alignment vertical="center" wrapText="1"/>
    </xf>
    <xf numFmtId="0" fontId="0" fillId="0" borderId="21" xfId="0" applyFont="1" applyBorder="1" applyAlignment="1">
      <alignment vertical="center" wrapText="1"/>
    </xf>
    <xf numFmtId="0" fontId="0" fillId="0" borderId="0" xfId="0" applyFont="1" applyAlignment="1">
      <alignment/>
    </xf>
    <xf numFmtId="0" fontId="23" fillId="0" borderId="0" xfId="0" applyFont="1" applyFill="1" applyBorder="1" applyAlignment="1">
      <alignment horizontal="left" vertical="center"/>
    </xf>
    <xf numFmtId="3" fontId="20" fillId="20" borderId="14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3" fontId="18" fillId="0" borderId="0" xfId="0" applyNumberFormat="1" applyFont="1" applyAlignment="1">
      <alignment horizontal="center" vertical="center"/>
    </xf>
    <xf numFmtId="3" fontId="20" fillId="20" borderId="15" xfId="0" applyNumberFormat="1" applyFont="1" applyFill="1" applyBorder="1" applyAlignment="1">
      <alignment horizontal="center" vertical="center"/>
    </xf>
    <xf numFmtId="3" fontId="0" fillId="0" borderId="19" xfId="0" applyNumberFormat="1" applyBorder="1" applyAlignment="1">
      <alignment horizontal="center" vertical="center"/>
    </xf>
    <xf numFmtId="0" fontId="0" fillId="0" borderId="20" xfId="0" applyBorder="1" applyAlignment="1">
      <alignment horizontal="left" vertical="center" indent="1"/>
    </xf>
    <xf numFmtId="3" fontId="0" fillId="0" borderId="20" xfId="0" applyNumberForma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2" xfId="0" applyBorder="1" applyAlignment="1">
      <alignment horizontal="left" vertical="center" indent="2"/>
    </xf>
    <xf numFmtId="3" fontId="0" fillId="0" borderId="22" xfId="0" applyNumberFormat="1" applyBorder="1" applyAlignment="1">
      <alignment horizontal="center" vertical="center"/>
    </xf>
    <xf numFmtId="0" fontId="19" fillId="0" borderId="0" xfId="0" applyFont="1" applyAlignment="1">
      <alignment/>
    </xf>
    <xf numFmtId="0" fontId="0" fillId="0" borderId="14" xfId="0" applyFont="1" applyBorder="1" applyAlignment="1">
      <alignment vertical="center" wrapText="1"/>
    </xf>
    <xf numFmtId="0" fontId="0" fillId="0" borderId="14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49" fontId="0" fillId="0" borderId="0" xfId="0" applyNumberFormat="1" applyAlignment="1">
      <alignment vertical="center"/>
    </xf>
    <xf numFmtId="49" fontId="22" fillId="0" borderId="14" xfId="0" applyNumberFormat="1" applyFont="1" applyBorder="1" applyAlignment="1">
      <alignment horizontal="center" vertical="center"/>
    </xf>
    <xf numFmtId="49" fontId="0" fillId="0" borderId="0" xfId="0" applyNumberFormat="1" applyAlignment="1">
      <alignment/>
    </xf>
    <xf numFmtId="3" fontId="0" fillId="0" borderId="19" xfId="0" applyNumberForma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center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 wrapText="1"/>
    </xf>
    <xf numFmtId="3" fontId="19" fillId="0" borderId="14" xfId="0" applyNumberFormat="1" applyFont="1" applyBorder="1" applyAlignment="1">
      <alignment vertical="center"/>
    </xf>
    <xf numFmtId="0" fontId="19" fillId="0" borderId="14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left" vertical="center"/>
    </xf>
    <xf numFmtId="0" fontId="19" fillId="0" borderId="14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19" fillId="0" borderId="14" xfId="0" applyFont="1" applyBorder="1" applyAlignment="1">
      <alignment horizontal="right" vertical="center"/>
    </xf>
    <xf numFmtId="3" fontId="25" fillId="0" borderId="0" xfId="0" applyNumberFormat="1" applyFont="1" applyBorder="1" applyAlignment="1">
      <alignment vertical="center" wrapText="1"/>
    </xf>
    <xf numFmtId="0" fontId="19" fillId="0" borderId="18" xfId="0" applyFont="1" applyBorder="1" applyAlignment="1">
      <alignment horizontal="center" vertical="center"/>
    </xf>
    <xf numFmtId="3" fontId="0" fillId="0" borderId="0" xfId="0" applyNumberFormat="1" applyAlignment="1">
      <alignment horizontal="right" vertical="center"/>
    </xf>
    <xf numFmtId="0" fontId="19" fillId="0" borderId="15" xfId="0" applyFont="1" applyBorder="1" applyAlignment="1">
      <alignment vertical="center"/>
    </xf>
    <xf numFmtId="0" fontId="19" fillId="0" borderId="23" xfId="0" applyFont="1" applyBorder="1" applyAlignment="1">
      <alignment vertical="center"/>
    </xf>
    <xf numFmtId="4" fontId="0" fillId="0" borderId="19" xfId="0" applyNumberFormat="1" applyBorder="1" applyAlignment="1">
      <alignment horizontal="center" vertical="center"/>
    </xf>
    <xf numFmtId="4" fontId="0" fillId="0" borderId="20" xfId="0" applyNumberFormat="1" applyBorder="1" applyAlignment="1">
      <alignment horizontal="center" vertical="center"/>
    </xf>
    <xf numFmtId="4" fontId="0" fillId="0" borderId="22" xfId="0" applyNumberFormat="1" applyBorder="1" applyAlignment="1">
      <alignment horizontal="center" vertical="center"/>
    </xf>
    <xf numFmtId="4" fontId="20" fillId="0" borderId="14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vertical="center" wrapText="1"/>
    </xf>
    <xf numFmtId="3" fontId="38" fillId="0" borderId="14" xfId="0" applyNumberFormat="1" applyFont="1" applyBorder="1" applyAlignment="1">
      <alignment vertical="center" wrapText="1"/>
    </xf>
    <xf numFmtId="4" fontId="0" fillId="0" borderId="14" xfId="0" applyNumberFormat="1" applyFont="1" applyBorder="1" applyAlignment="1">
      <alignment horizontal="right" vertical="center"/>
    </xf>
    <xf numFmtId="4" fontId="19" fillId="0" borderId="14" xfId="0" applyNumberFormat="1" applyFont="1" applyBorder="1" applyAlignment="1">
      <alignment horizontal="right" vertical="center"/>
    </xf>
    <xf numFmtId="4" fontId="0" fillId="0" borderId="11" xfId="0" applyNumberFormat="1" applyFont="1" applyBorder="1" applyAlignment="1">
      <alignment horizontal="right" vertical="center"/>
    </xf>
    <xf numFmtId="4" fontId="0" fillId="0" borderId="12" xfId="0" applyNumberFormat="1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/>
    </xf>
    <xf numFmtId="4" fontId="19" fillId="0" borderId="14" xfId="52" applyNumberFormat="1" applyFont="1" applyBorder="1" applyAlignment="1">
      <alignment vertical="center"/>
      <protection/>
    </xf>
    <xf numFmtId="49" fontId="19" fillId="0" borderId="14" xfId="0" applyNumberFormat="1" applyFont="1" applyBorder="1" applyAlignment="1">
      <alignment horizontal="center" vertical="center"/>
    </xf>
    <xf numFmtId="3" fontId="0" fillId="0" borderId="14" xfId="0" applyNumberFormat="1" applyFont="1" applyBorder="1" applyAlignment="1">
      <alignment vertical="center"/>
    </xf>
    <xf numFmtId="0" fontId="29" fillId="0" borderId="14" xfId="0" applyFont="1" applyBorder="1" applyAlignment="1">
      <alignment horizontal="center" vertical="center"/>
    </xf>
    <xf numFmtId="3" fontId="29" fillId="0" borderId="14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vertical="center" wrapText="1"/>
    </xf>
    <xf numFmtId="0" fontId="19" fillId="0" borderId="14" xfId="0" applyFont="1" applyBorder="1" applyAlignment="1">
      <alignment vertical="center" wrapText="1"/>
    </xf>
    <xf numFmtId="0" fontId="0" fillId="0" borderId="14" xfId="0" applyBorder="1" applyAlignment="1">
      <alignment vertical="center"/>
    </xf>
    <xf numFmtId="4" fontId="19" fillId="0" borderId="14" xfId="0" applyNumberFormat="1" applyFont="1" applyBorder="1" applyAlignment="1">
      <alignment vertical="center"/>
    </xf>
    <xf numFmtId="4" fontId="19" fillId="0" borderId="14" xfId="54" applyNumberFormat="1" applyFont="1" applyBorder="1" applyAlignment="1">
      <alignment vertical="center" wrapText="1"/>
      <protection/>
    </xf>
    <xf numFmtId="0" fontId="25" fillId="0" borderId="14" xfId="0" applyFont="1" applyBorder="1" applyAlignment="1">
      <alignment vertical="center" wrapText="1"/>
    </xf>
    <xf numFmtId="3" fontId="25" fillId="0" borderId="14" xfId="0" applyNumberFormat="1" applyFont="1" applyBorder="1" applyAlignment="1">
      <alignment vertical="center"/>
    </xf>
    <xf numFmtId="4" fontId="19" fillId="0" borderId="10" xfId="0" applyNumberFormat="1" applyFont="1" applyBorder="1" applyAlignment="1">
      <alignment horizontal="right" vertical="center"/>
    </xf>
    <xf numFmtId="49" fontId="0" fillId="0" borderId="14" xfId="52" applyNumberFormat="1" applyFont="1" applyBorder="1" applyAlignment="1">
      <alignment horizontal="center" vertical="center"/>
      <protection/>
    </xf>
    <xf numFmtId="4" fontId="0" fillId="0" borderId="14" xfId="54" applyNumberFormat="1" applyFont="1" applyBorder="1" applyAlignment="1">
      <alignment vertical="center" wrapText="1"/>
      <protection/>
    </xf>
    <xf numFmtId="4" fontId="0" fillId="0" borderId="14" xfId="52" applyNumberFormat="1" applyFont="1" applyBorder="1" applyAlignment="1">
      <alignment vertical="center"/>
      <protection/>
    </xf>
    <xf numFmtId="4" fontId="20" fillId="0" borderId="14" xfId="52" applyNumberFormat="1" applyFont="1" applyBorder="1" applyAlignment="1">
      <alignment vertical="center"/>
      <protection/>
    </xf>
    <xf numFmtId="0" fontId="25" fillId="0" borderId="14" xfId="0" applyFont="1" applyBorder="1" applyAlignment="1">
      <alignment horizontal="center" vertical="center"/>
    </xf>
    <xf numFmtId="4" fontId="19" fillId="0" borderId="14" xfId="0" applyNumberFormat="1" applyFont="1" applyBorder="1" applyAlignment="1">
      <alignment horizontal="center" vertical="center"/>
    </xf>
    <xf numFmtId="4" fontId="0" fillId="0" borderId="0" xfId="0" applyNumberFormat="1" applyAlignment="1">
      <alignment/>
    </xf>
    <xf numFmtId="0" fontId="0" fillId="0" borderId="0" xfId="0" applyAlignment="1">
      <alignment horizontal="center"/>
    </xf>
    <xf numFmtId="49" fontId="19" fillId="0" borderId="14" xfId="52" applyNumberFormat="1" applyFont="1" applyBorder="1" applyAlignment="1">
      <alignment horizontal="center" vertical="center"/>
      <protection/>
    </xf>
    <xf numFmtId="0" fontId="22" fillId="0" borderId="10" xfId="0" applyFont="1" applyBorder="1" applyAlignment="1">
      <alignment horizontal="center" vertical="center"/>
    </xf>
    <xf numFmtId="4" fontId="0" fillId="0" borderId="14" xfId="0" applyNumberFormat="1" applyFont="1" applyBorder="1" applyAlignment="1">
      <alignment horizontal="center" vertical="center"/>
    </xf>
    <xf numFmtId="0" fontId="0" fillId="0" borderId="21" xfId="0" applyBorder="1" applyAlignment="1">
      <alignment vertical="center" wrapText="1"/>
    </xf>
    <xf numFmtId="0" fontId="0" fillId="0" borderId="14" xfId="0" applyFont="1" applyBorder="1" applyAlignment="1">
      <alignment horizontal="left" vertical="center" wrapText="1"/>
    </xf>
    <xf numFmtId="0" fontId="19" fillId="0" borderId="0" xfId="54" applyFont="1" applyBorder="1" applyAlignment="1">
      <alignment horizontal="center" vertical="center" wrapText="1"/>
      <protection/>
    </xf>
    <xf numFmtId="4" fontId="19" fillId="0" borderId="0" xfId="54" applyNumberFormat="1" applyFont="1" applyBorder="1" applyAlignment="1">
      <alignment vertical="center" wrapText="1"/>
      <protection/>
    </xf>
    <xf numFmtId="0" fontId="40" fillId="0" borderId="0" xfId="0" applyFont="1" applyAlignment="1">
      <alignment/>
    </xf>
    <xf numFmtId="4" fontId="19" fillId="0" borderId="10" xfId="52" applyNumberFormat="1" applyFont="1" applyBorder="1" applyAlignment="1">
      <alignment vertical="center"/>
      <protection/>
    </xf>
    <xf numFmtId="4" fontId="0" fillId="0" borderId="12" xfId="52" applyNumberFormat="1" applyFont="1" applyBorder="1" applyAlignment="1">
      <alignment vertical="center"/>
      <protection/>
    </xf>
    <xf numFmtId="0" fontId="25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left" vertical="center" wrapText="1"/>
    </xf>
    <xf numFmtId="3" fontId="25" fillId="0" borderId="10" xfId="0" applyNumberFormat="1" applyFont="1" applyBorder="1" applyAlignment="1">
      <alignment horizontal="right" vertical="center"/>
    </xf>
    <xf numFmtId="0" fontId="25" fillId="0" borderId="14" xfId="0" applyFont="1" applyBorder="1" applyAlignment="1">
      <alignment vertical="center"/>
    </xf>
    <xf numFmtId="3" fontId="25" fillId="0" borderId="14" xfId="0" applyNumberFormat="1" applyFont="1" applyBorder="1" applyAlignment="1">
      <alignment horizontal="right" vertical="center"/>
    </xf>
    <xf numFmtId="0" fontId="25" fillId="0" borderId="14" xfId="0" applyFont="1" applyBorder="1" applyAlignment="1">
      <alignment horizontal="left" vertical="center" wrapText="1"/>
    </xf>
    <xf numFmtId="49" fontId="0" fillId="0" borderId="14" xfId="0" applyNumberFormat="1" applyBorder="1" applyAlignment="1">
      <alignment horizontal="right" vertical="center"/>
    </xf>
    <xf numFmtId="0" fontId="19" fillId="0" borderId="14" xfId="0" applyFont="1" applyBorder="1" applyAlignment="1">
      <alignment horizontal="left" vertical="center" wrapText="1"/>
    </xf>
    <xf numFmtId="49" fontId="0" fillId="0" borderId="14" xfId="0" applyNumberFormat="1" applyFont="1" applyBorder="1" applyAlignment="1">
      <alignment horizontal="right" vertical="center"/>
    </xf>
    <xf numFmtId="49" fontId="25" fillId="0" borderId="10" xfId="0" applyNumberFormat="1" applyFont="1" applyBorder="1" applyAlignment="1">
      <alignment horizontal="center" vertical="center"/>
    </xf>
    <xf numFmtId="4" fontId="25" fillId="0" borderId="10" xfId="0" applyNumberFormat="1" applyFont="1" applyBorder="1" applyAlignment="1">
      <alignment horizontal="right" vertical="center"/>
    </xf>
    <xf numFmtId="4" fontId="0" fillId="0" borderId="0" xfId="0" applyNumberFormat="1" applyFont="1" applyAlignment="1">
      <alignment/>
    </xf>
    <xf numFmtId="4" fontId="19" fillId="0" borderId="0" xfId="0" applyNumberFormat="1" applyFont="1" applyAlignment="1">
      <alignment/>
    </xf>
    <xf numFmtId="4" fontId="19" fillId="0" borderId="14" xfId="53" applyNumberFormat="1" applyFont="1" applyBorder="1" applyAlignment="1">
      <alignment horizontal="right" vertical="center" wrapText="1"/>
      <protection/>
    </xf>
    <xf numFmtId="0" fontId="29" fillId="0" borderId="14" xfId="0" applyFont="1" applyBorder="1" applyAlignment="1">
      <alignment horizontal="center" vertical="center" wrapText="1"/>
    </xf>
    <xf numFmtId="4" fontId="19" fillId="0" borderId="14" xfId="0" applyNumberFormat="1" applyFont="1" applyBorder="1" applyAlignment="1">
      <alignment horizontal="right" vertical="center" wrapText="1"/>
    </xf>
    <xf numFmtId="4" fontId="19" fillId="0" borderId="14" xfId="52" applyNumberFormat="1" applyFont="1" applyBorder="1" applyAlignment="1">
      <alignment horizontal="right" vertical="center"/>
      <protection/>
    </xf>
    <xf numFmtId="4" fontId="0" fillId="0" borderId="14" xfId="0" applyNumberFormat="1" applyFont="1" applyBorder="1" applyAlignment="1">
      <alignment vertical="center"/>
    </xf>
    <xf numFmtId="4" fontId="0" fillId="0" borderId="14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vertical="center" wrapText="1"/>
    </xf>
    <xf numFmtId="0" fontId="19" fillId="0" borderId="10" xfId="0" applyFont="1" applyBorder="1" applyAlignment="1">
      <alignment vertical="center" wrapText="1"/>
    </xf>
    <xf numFmtId="0" fontId="20" fillId="20" borderId="12" xfId="0" applyFont="1" applyFill="1" applyBorder="1" applyAlignment="1">
      <alignment horizontal="center" vertical="center"/>
    </xf>
    <xf numFmtId="3" fontId="20" fillId="20" borderId="14" xfId="0" applyNumberFormat="1" applyFont="1" applyFill="1" applyBorder="1" applyAlignment="1">
      <alignment horizontal="center" vertical="center"/>
    </xf>
    <xf numFmtId="0" fontId="20" fillId="20" borderId="12" xfId="0" applyFont="1" applyFill="1" applyBorder="1" applyAlignment="1">
      <alignment horizontal="center" vertical="center" wrapText="1"/>
    </xf>
    <xf numFmtId="4" fontId="19" fillId="0" borderId="18" xfId="0" applyNumberFormat="1" applyFont="1" applyBorder="1" applyAlignment="1">
      <alignment horizontal="right" vertical="center"/>
    </xf>
    <xf numFmtId="0" fontId="0" fillId="0" borderId="14" xfId="0" applyBorder="1" applyAlignment="1">
      <alignment/>
    </xf>
    <xf numFmtId="4" fontId="0" fillId="0" borderId="18" xfId="0" applyNumberFormat="1" applyFont="1" applyBorder="1" applyAlignment="1">
      <alignment vertical="center"/>
    </xf>
    <xf numFmtId="4" fontId="19" fillId="0" borderId="18" xfId="0" applyNumberFormat="1" applyFont="1" applyBorder="1" applyAlignment="1">
      <alignment vertical="center"/>
    </xf>
    <xf numFmtId="0" fontId="19" fillId="0" borderId="0" xfId="0" applyFont="1" applyBorder="1" applyAlignment="1">
      <alignment horizontal="center"/>
    </xf>
    <xf numFmtId="0" fontId="20" fillId="20" borderId="11" xfId="0" applyFont="1" applyFill="1" applyBorder="1" applyAlignment="1">
      <alignment horizontal="center" vertical="center"/>
    </xf>
    <xf numFmtId="0" fontId="20" fillId="20" borderId="12" xfId="0" applyFont="1" applyFill="1" applyBorder="1" applyAlignment="1">
      <alignment horizontal="center" vertical="center"/>
    </xf>
    <xf numFmtId="0" fontId="20" fillId="20" borderId="21" xfId="0" applyFont="1" applyFill="1" applyBorder="1" applyAlignment="1">
      <alignment horizontal="center" vertical="center"/>
    </xf>
    <xf numFmtId="0" fontId="20" fillId="20" borderId="16" xfId="0" applyFont="1" applyFill="1" applyBorder="1" applyAlignment="1">
      <alignment horizontal="center" vertical="center"/>
    </xf>
    <xf numFmtId="0" fontId="20" fillId="20" borderId="24" xfId="0" applyFont="1" applyFill="1" applyBorder="1" applyAlignment="1">
      <alignment horizontal="center" vertical="center"/>
    </xf>
    <xf numFmtId="0" fontId="20" fillId="20" borderId="25" xfId="0" applyFont="1" applyFill="1" applyBorder="1" applyAlignment="1">
      <alignment horizontal="center" vertical="center"/>
    </xf>
    <xf numFmtId="0" fontId="20" fillId="20" borderId="0" xfId="0" applyFont="1" applyFill="1" applyBorder="1" applyAlignment="1">
      <alignment horizontal="center" vertical="center"/>
    </xf>
    <xf numFmtId="0" fontId="20" fillId="20" borderId="26" xfId="0" applyFont="1" applyFill="1" applyBorder="1" applyAlignment="1">
      <alignment horizontal="center" vertical="center"/>
    </xf>
    <xf numFmtId="0" fontId="20" fillId="20" borderId="17" xfId="0" applyFont="1" applyFill="1" applyBorder="1" applyAlignment="1">
      <alignment horizontal="center" vertical="center"/>
    </xf>
    <xf numFmtId="0" fontId="20" fillId="20" borderId="27" xfId="0" applyFont="1" applyFill="1" applyBorder="1" applyAlignment="1">
      <alignment horizontal="center" vertical="center"/>
    </xf>
    <xf numFmtId="0" fontId="20" fillId="20" borderId="13" xfId="0" applyFont="1" applyFill="1" applyBorder="1" applyAlignment="1">
      <alignment horizontal="center" vertical="center"/>
    </xf>
    <xf numFmtId="0" fontId="20" fillId="20" borderId="23" xfId="0" applyFont="1" applyFill="1" applyBorder="1" applyAlignment="1">
      <alignment horizontal="center" vertical="center"/>
    </xf>
    <xf numFmtId="0" fontId="20" fillId="20" borderId="18" xfId="0" applyFont="1" applyFill="1" applyBorder="1" applyAlignment="1">
      <alignment horizontal="center" vertical="center"/>
    </xf>
    <xf numFmtId="0" fontId="20" fillId="20" borderId="15" xfId="0" applyFont="1" applyFill="1" applyBorder="1" applyAlignment="1">
      <alignment horizontal="center" vertical="center"/>
    </xf>
    <xf numFmtId="0" fontId="20" fillId="20" borderId="10" xfId="0" applyFont="1" applyFill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0" fontId="19" fillId="0" borderId="27" xfId="0" applyFont="1" applyBorder="1" applyAlignment="1">
      <alignment/>
    </xf>
    <xf numFmtId="0" fontId="20" fillId="20" borderId="23" xfId="0" applyFont="1" applyFill="1" applyBorder="1" applyAlignment="1">
      <alignment horizontal="center"/>
    </xf>
    <xf numFmtId="0" fontId="20" fillId="20" borderId="18" xfId="0" applyFont="1" applyFill="1" applyBorder="1" applyAlignment="1">
      <alignment horizontal="center"/>
    </xf>
    <xf numFmtId="0" fontId="20" fillId="0" borderId="14" xfId="52" applyFont="1" applyBorder="1" applyAlignment="1">
      <alignment horizontal="center" vertical="center"/>
      <protection/>
    </xf>
    <xf numFmtId="0" fontId="20" fillId="20" borderId="15" xfId="0" applyFont="1" applyFill="1" applyBorder="1" applyAlignment="1">
      <alignment horizontal="left" vertical="center"/>
    </xf>
    <xf numFmtId="0" fontId="20" fillId="20" borderId="18" xfId="0" applyFont="1" applyFill="1" applyBorder="1" applyAlignment="1">
      <alignment horizontal="left" vertical="center"/>
    </xf>
    <xf numFmtId="0" fontId="22" fillId="0" borderId="1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0" fillId="20" borderId="10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9" fillId="0" borderId="15" xfId="53" applyFont="1" applyBorder="1" applyAlignment="1">
      <alignment horizontal="center" vertical="center" wrapText="1"/>
      <protection/>
    </xf>
    <xf numFmtId="0" fontId="19" fillId="0" borderId="23" xfId="53" applyFont="1" applyBorder="1" applyAlignment="1">
      <alignment horizontal="center" vertical="center" wrapText="1"/>
      <protection/>
    </xf>
    <xf numFmtId="0" fontId="19" fillId="0" borderId="18" xfId="53" applyFont="1" applyBorder="1" applyAlignment="1">
      <alignment horizontal="center" vertical="center" wrapText="1"/>
      <protection/>
    </xf>
    <xf numFmtId="0" fontId="28" fillId="20" borderId="21" xfId="0" applyFont="1" applyFill="1" applyBorder="1" applyAlignment="1">
      <alignment horizontal="center" vertical="center" wrapText="1"/>
    </xf>
    <xf numFmtId="0" fontId="28" fillId="20" borderId="16" xfId="0" applyFont="1" applyFill="1" applyBorder="1" applyAlignment="1">
      <alignment horizontal="center" vertical="center" wrapText="1"/>
    </xf>
    <xf numFmtId="0" fontId="28" fillId="20" borderId="24" xfId="0" applyFont="1" applyFill="1" applyBorder="1" applyAlignment="1">
      <alignment horizontal="center" vertical="center" wrapText="1"/>
    </xf>
    <xf numFmtId="0" fontId="28" fillId="20" borderId="17" xfId="0" applyFont="1" applyFill="1" applyBorder="1" applyAlignment="1">
      <alignment horizontal="center" vertical="center" wrapText="1"/>
    </xf>
    <xf numFmtId="0" fontId="28" fillId="20" borderId="27" xfId="0" applyFont="1" applyFill="1" applyBorder="1" applyAlignment="1">
      <alignment horizontal="center" vertical="center" wrapText="1"/>
    </xf>
    <xf numFmtId="0" fontId="28" fillId="20" borderId="13" xfId="0" applyFont="1" applyFill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0" fontId="28" fillId="20" borderId="10" xfId="0" applyFont="1" applyFill="1" applyBorder="1" applyAlignment="1">
      <alignment horizontal="center" vertical="center" wrapText="1"/>
    </xf>
    <xf numFmtId="0" fontId="28" fillId="20" borderId="12" xfId="0" applyFont="1" applyFill="1" applyBorder="1" applyAlignment="1">
      <alignment horizontal="center" vertical="center" wrapText="1"/>
    </xf>
    <xf numFmtId="0" fontId="28" fillId="20" borderId="15" xfId="0" applyFont="1" applyFill="1" applyBorder="1" applyAlignment="1">
      <alignment horizontal="center" vertical="center" wrapText="1"/>
    </xf>
    <xf numFmtId="0" fontId="28" fillId="20" borderId="18" xfId="0" applyFont="1" applyFill="1" applyBorder="1" applyAlignment="1">
      <alignment horizontal="center" vertical="center" wrapText="1"/>
    </xf>
    <xf numFmtId="3" fontId="0" fillId="0" borderId="0" xfId="0" applyNumberFormat="1" applyFont="1" applyAlignment="1">
      <alignment horizontal="right" vertical="center" wrapText="1"/>
    </xf>
    <xf numFmtId="3" fontId="0" fillId="0" borderId="0" xfId="0" applyNumberFormat="1" applyAlignment="1">
      <alignment horizontal="right" vertical="center" wrapText="1"/>
    </xf>
    <xf numFmtId="3" fontId="0" fillId="0" borderId="0" xfId="0" applyNumberFormat="1" applyAlignment="1">
      <alignment horizontal="right"/>
    </xf>
    <xf numFmtId="0" fontId="33" fillId="0" borderId="27" xfId="0" applyFont="1" applyBorder="1" applyAlignment="1">
      <alignment horizontal="center" vertical="center" wrapText="1"/>
    </xf>
    <xf numFmtId="0" fontId="20" fillId="20" borderId="10" xfId="0" applyFont="1" applyFill="1" applyBorder="1" applyAlignment="1">
      <alignment horizontal="center" vertical="center"/>
    </xf>
    <xf numFmtId="0" fontId="20" fillId="20" borderId="12" xfId="0" applyFont="1" applyFill="1" applyBorder="1" applyAlignment="1">
      <alignment horizontal="center" vertical="center"/>
    </xf>
    <xf numFmtId="3" fontId="20" fillId="20" borderId="15" xfId="0" applyNumberFormat="1" applyFont="1" applyFill="1" applyBorder="1" applyAlignment="1">
      <alignment horizontal="center" vertical="center" wrapText="1"/>
    </xf>
    <xf numFmtId="3" fontId="20" fillId="20" borderId="23" xfId="0" applyNumberFormat="1" applyFont="1" applyFill="1" applyBorder="1" applyAlignment="1">
      <alignment horizontal="center" vertical="center" wrapText="1"/>
    </xf>
    <xf numFmtId="3" fontId="20" fillId="20" borderId="18" xfId="0" applyNumberFormat="1" applyFont="1" applyFill="1" applyBorder="1" applyAlignment="1">
      <alignment horizontal="center" vertical="center" wrapText="1"/>
    </xf>
    <xf numFmtId="3" fontId="20" fillId="20" borderId="15" xfId="0" applyNumberFormat="1" applyFont="1" applyFill="1" applyBorder="1" applyAlignment="1">
      <alignment horizontal="center" wrapText="1"/>
    </xf>
    <xf numFmtId="3" fontId="20" fillId="20" borderId="23" xfId="0" applyNumberFormat="1" applyFont="1" applyFill="1" applyBorder="1" applyAlignment="1">
      <alignment horizontal="center" wrapText="1"/>
    </xf>
    <xf numFmtId="3" fontId="20" fillId="20" borderId="18" xfId="0" applyNumberFormat="1" applyFont="1" applyFill="1" applyBorder="1" applyAlignment="1">
      <alignment horizontal="center" wrapText="1"/>
    </xf>
    <xf numFmtId="3" fontId="20" fillId="20" borderId="14" xfId="0" applyNumberFormat="1" applyFont="1" applyFill="1" applyBorder="1" applyAlignment="1">
      <alignment horizontal="center" vertical="center" wrapText="1"/>
    </xf>
    <xf numFmtId="0" fontId="19" fillId="0" borderId="15" xfId="54" applyFont="1" applyBorder="1" applyAlignment="1">
      <alignment horizontal="center" vertical="center" wrapText="1"/>
      <protection/>
    </xf>
    <xf numFmtId="0" fontId="19" fillId="0" borderId="23" xfId="54" applyFont="1" applyBorder="1" applyAlignment="1">
      <alignment horizontal="center" vertical="center" wrapText="1"/>
      <protection/>
    </xf>
    <xf numFmtId="0" fontId="19" fillId="0" borderId="18" xfId="54" applyFont="1" applyBorder="1" applyAlignment="1">
      <alignment horizontal="center" vertical="center" wrapText="1"/>
      <protection/>
    </xf>
    <xf numFmtId="0" fontId="29" fillId="0" borderId="15" xfId="0" applyFont="1" applyBorder="1" applyAlignment="1">
      <alignment horizontal="center" vertical="center" wrapText="1"/>
    </xf>
    <xf numFmtId="0" fontId="29" fillId="0" borderId="23" xfId="0" applyFont="1" applyBorder="1" applyAlignment="1">
      <alignment horizontal="center" vertical="center" wrapText="1"/>
    </xf>
    <xf numFmtId="0" fontId="29" fillId="0" borderId="18" xfId="0" applyFont="1" applyBorder="1" applyAlignment="1">
      <alignment horizontal="center" vertical="center" wrapText="1"/>
    </xf>
    <xf numFmtId="0" fontId="30" fillId="20" borderId="10" xfId="0" applyFont="1" applyFill="1" applyBorder="1" applyAlignment="1">
      <alignment horizontal="center" vertical="center" wrapText="1"/>
    </xf>
    <xf numFmtId="0" fontId="30" fillId="20" borderId="12" xfId="0" applyFont="1" applyFill="1" applyBorder="1" applyAlignment="1">
      <alignment horizontal="center" vertical="center" wrapText="1"/>
    </xf>
    <xf numFmtId="0" fontId="28" fillId="20" borderId="10" xfId="0" applyFont="1" applyFill="1" applyBorder="1" applyAlignment="1">
      <alignment horizontal="center" vertical="center" wrapText="1"/>
    </xf>
    <xf numFmtId="0" fontId="30" fillId="20" borderId="21" xfId="0" applyFont="1" applyFill="1" applyBorder="1" applyAlignment="1">
      <alignment horizontal="center" vertical="center" wrapText="1"/>
    </xf>
    <xf numFmtId="0" fontId="30" fillId="20" borderId="16" xfId="0" applyFont="1" applyFill="1" applyBorder="1" applyAlignment="1">
      <alignment horizontal="center" vertical="center" wrapText="1"/>
    </xf>
    <xf numFmtId="0" fontId="30" fillId="20" borderId="24" xfId="0" applyFont="1" applyFill="1" applyBorder="1" applyAlignment="1">
      <alignment horizontal="center" vertical="center" wrapText="1"/>
    </xf>
    <xf numFmtId="0" fontId="30" fillId="20" borderId="17" xfId="0" applyFont="1" applyFill="1" applyBorder="1" applyAlignment="1">
      <alignment horizontal="center" vertical="center" wrapText="1"/>
    </xf>
    <xf numFmtId="0" fontId="30" fillId="20" borderId="27" xfId="0" applyFont="1" applyFill="1" applyBorder="1" applyAlignment="1">
      <alignment horizontal="center" vertical="center" wrapText="1"/>
    </xf>
    <xf numFmtId="0" fontId="30" fillId="20" borderId="13" xfId="0" applyFont="1" applyFill="1" applyBorder="1" applyAlignment="1">
      <alignment horizontal="center" vertical="center" wrapText="1"/>
    </xf>
    <xf numFmtId="0" fontId="20" fillId="0" borderId="14" xfId="0" applyFont="1" applyBorder="1" applyAlignment="1">
      <alignment horizontal="left" vertical="center"/>
    </xf>
    <xf numFmtId="0" fontId="37" fillId="0" borderId="0" xfId="0" applyFont="1" applyAlignment="1">
      <alignment horizontal="left" vertical="center" wrapText="1"/>
    </xf>
    <xf numFmtId="0" fontId="20" fillId="20" borderId="14" xfId="0" applyFont="1" applyFill="1" applyBorder="1" applyAlignment="1">
      <alignment horizontal="center" vertical="center"/>
    </xf>
    <xf numFmtId="49" fontId="20" fillId="20" borderId="14" xfId="0" applyNumberFormat="1" applyFont="1" applyFill="1" applyBorder="1" applyAlignment="1">
      <alignment horizontal="center" vertical="center"/>
    </xf>
    <xf numFmtId="0" fontId="20" fillId="20" borderId="14" xfId="0" applyFont="1" applyFill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0" fontId="19" fillId="20" borderId="10" xfId="0" applyFont="1" applyFill="1" applyBorder="1" applyAlignment="1">
      <alignment horizontal="center" vertical="center"/>
    </xf>
    <xf numFmtId="0" fontId="19" fillId="20" borderId="11" xfId="0" applyFont="1" applyFill="1" applyBorder="1" applyAlignment="1">
      <alignment horizontal="center" vertical="center"/>
    </xf>
    <xf numFmtId="0" fontId="19" fillId="20" borderId="12" xfId="0" applyFont="1" applyFill="1" applyBorder="1" applyAlignment="1">
      <alignment horizontal="center" vertical="center"/>
    </xf>
    <xf numFmtId="0" fontId="19" fillId="20" borderId="10" xfId="0" applyFont="1" applyFill="1" applyBorder="1" applyAlignment="1">
      <alignment horizontal="center" vertical="center" wrapText="1"/>
    </xf>
    <xf numFmtId="0" fontId="19" fillId="20" borderId="11" xfId="0" applyFont="1" applyFill="1" applyBorder="1" applyAlignment="1">
      <alignment horizontal="center" vertical="center" wrapText="1"/>
    </xf>
    <xf numFmtId="0" fontId="19" fillId="20" borderId="12" xfId="0" applyFont="1" applyFill="1" applyBorder="1" applyAlignment="1">
      <alignment horizontal="center" vertical="center" wrapText="1"/>
    </xf>
    <xf numFmtId="3" fontId="19" fillId="20" borderId="10" xfId="0" applyNumberFormat="1" applyFont="1" applyFill="1" applyBorder="1" applyAlignment="1">
      <alignment horizontal="center" vertical="center" wrapText="1"/>
    </xf>
    <xf numFmtId="3" fontId="19" fillId="20" borderId="11" xfId="0" applyNumberFormat="1" applyFont="1" applyFill="1" applyBorder="1" applyAlignment="1">
      <alignment horizontal="center" vertical="center" wrapText="1"/>
    </xf>
    <xf numFmtId="3" fontId="19" fillId="20" borderId="12" xfId="0" applyNumberFormat="1" applyFont="1" applyFill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3" fontId="20" fillId="20" borderId="10" xfId="0" applyNumberFormat="1" applyFont="1" applyFill="1" applyBorder="1" applyAlignment="1">
      <alignment horizontal="center" vertical="center" wrapText="1"/>
    </xf>
    <xf numFmtId="3" fontId="20" fillId="20" borderId="11" xfId="0" applyNumberFormat="1" applyFont="1" applyFill="1" applyBorder="1" applyAlignment="1">
      <alignment horizontal="center" vertical="center" wrapText="1"/>
    </xf>
    <xf numFmtId="3" fontId="20" fillId="20" borderId="12" xfId="0" applyNumberFormat="1" applyFont="1" applyFill="1" applyBorder="1" applyAlignment="1">
      <alignment horizontal="center" vertical="center" wrapText="1"/>
    </xf>
    <xf numFmtId="0" fontId="33" fillId="0" borderId="0" xfId="0" applyFont="1" applyAlignment="1">
      <alignment horizontal="center" vertical="top"/>
    </xf>
    <xf numFmtId="3" fontId="20" fillId="20" borderId="14" xfId="0" applyNumberFormat="1" applyFont="1" applyFill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19" fillId="20" borderId="14" xfId="0" applyFont="1" applyFill="1" applyBorder="1" applyAlignment="1">
      <alignment horizontal="center" vertical="center"/>
    </xf>
    <xf numFmtId="0" fontId="19" fillId="20" borderId="14" xfId="0" applyFont="1" applyFill="1" applyBorder="1" applyAlignment="1">
      <alignment horizontal="center" vertical="center" wrapText="1"/>
    </xf>
    <xf numFmtId="0" fontId="37" fillId="0" borderId="0" xfId="0" applyFont="1" applyAlignment="1">
      <alignment horizontal="center" vertical="center"/>
    </xf>
    <xf numFmtId="0" fontId="20" fillId="20" borderId="11" xfId="0" applyFont="1" applyFill="1" applyBorder="1" applyAlignment="1">
      <alignment horizontal="center" vertical="center"/>
    </xf>
    <xf numFmtId="0" fontId="20" fillId="20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0" fillId="0" borderId="15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33" fillId="0" borderId="0" xfId="0" applyFont="1" applyAlignment="1">
      <alignment horizontal="center" vertical="top" wrapText="1"/>
    </xf>
  </cellXfs>
  <cellStyles count="5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Arkusz1" xfId="52"/>
    <cellStyle name="Normalny_Arkusz3" xfId="53"/>
    <cellStyle name="Normalny_Arkusz5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y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7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6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4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3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9_0.bin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0"/>
  <sheetViews>
    <sheetView showGridLines="0" workbookViewId="0" topLeftCell="A12">
      <selection activeCell="O14" sqref="O14"/>
    </sheetView>
  </sheetViews>
  <sheetFormatPr defaultColWidth="9.140625" defaultRowHeight="12.75"/>
  <cols>
    <col min="1" max="1" width="5.140625" style="0" customWidth="1"/>
    <col min="2" max="2" width="28.421875" style="0" customWidth="1"/>
    <col min="3" max="3" width="14.00390625" style="0" customWidth="1"/>
    <col min="4" max="4" width="12.57421875" style="0" customWidth="1"/>
    <col min="5" max="6" width="13.421875" style="0" customWidth="1"/>
    <col min="7" max="7" width="12.57421875" style="0" customWidth="1"/>
    <col min="8" max="8" width="12.7109375" style="0" customWidth="1"/>
    <col min="9" max="9" width="12.57421875" style="0" customWidth="1"/>
    <col min="10" max="10" width="11.57421875" style="0" customWidth="1"/>
    <col min="11" max="11" width="13.421875" style="0" customWidth="1"/>
    <col min="13" max="13" width="9.140625" style="0" hidden="1" customWidth="1"/>
    <col min="14" max="14" width="12.7109375" style="0" bestFit="1" customWidth="1"/>
  </cols>
  <sheetData>
    <row r="1" spans="2:12" ht="14.25" customHeight="1">
      <c r="B1" s="3"/>
      <c r="C1" s="3"/>
      <c r="D1" s="3"/>
      <c r="E1" s="3"/>
      <c r="G1" s="1"/>
      <c r="H1" s="1"/>
      <c r="I1" s="1"/>
      <c r="J1" s="1"/>
      <c r="K1" s="2" t="s">
        <v>225</v>
      </c>
      <c r="L1" s="2"/>
    </row>
    <row r="2" spans="2:12" ht="15.75" customHeight="1">
      <c r="B2" s="3"/>
      <c r="C2" s="3"/>
      <c r="D2" s="3"/>
      <c r="E2" s="3"/>
      <c r="G2" s="1"/>
      <c r="H2" s="1"/>
      <c r="I2" s="1"/>
      <c r="J2" s="1"/>
      <c r="K2" s="2" t="s">
        <v>206</v>
      </c>
      <c r="L2" s="2"/>
    </row>
    <row r="3" spans="1:11" ht="16.5" customHeight="1">
      <c r="A3" s="191" t="s">
        <v>55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</row>
    <row r="4" spans="2:5" ht="0.75" customHeight="1" hidden="1">
      <c r="B4" s="3"/>
      <c r="C4" s="3"/>
      <c r="D4" s="3"/>
      <c r="E4" s="3"/>
    </row>
    <row r="5" spans="3:5" ht="12.75" hidden="1">
      <c r="C5" s="210"/>
      <c r="D5" s="210"/>
      <c r="E5" s="210"/>
    </row>
    <row r="6" spans="1:11" ht="12.75">
      <c r="A6" s="4"/>
      <c r="B6" s="4"/>
      <c r="C6" s="42"/>
      <c r="D6" s="42"/>
      <c r="E6" s="42"/>
      <c r="F6" s="211"/>
      <c r="G6" s="211"/>
      <c r="H6" s="211"/>
      <c r="I6" s="211"/>
      <c r="J6" s="211"/>
      <c r="K6" s="212"/>
    </row>
    <row r="7" spans="1:11" ht="12.75">
      <c r="A7" s="192" t="s">
        <v>0</v>
      </c>
      <c r="B7" s="192"/>
      <c r="C7" s="194" t="s">
        <v>1</v>
      </c>
      <c r="D7" s="195"/>
      <c r="E7" s="196"/>
      <c r="F7" s="203" t="s">
        <v>19</v>
      </c>
      <c r="G7" s="203"/>
      <c r="H7" s="203"/>
      <c r="I7" s="203"/>
      <c r="J7" s="203"/>
      <c r="K7" s="204"/>
    </row>
    <row r="8" spans="1:11" ht="12.75">
      <c r="A8" s="192"/>
      <c r="B8" s="192"/>
      <c r="C8" s="197"/>
      <c r="D8" s="198"/>
      <c r="E8" s="199"/>
      <c r="F8" s="197" t="s">
        <v>2</v>
      </c>
      <c r="G8" s="205" t="s">
        <v>6</v>
      </c>
      <c r="H8" s="204"/>
      <c r="I8" s="206" t="s">
        <v>4</v>
      </c>
      <c r="J8" s="205" t="s">
        <v>6</v>
      </c>
      <c r="K8" s="204"/>
    </row>
    <row r="9" spans="1:11" ht="96.75" customHeight="1">
      <c r="A9" s="192"/>
      <c r="B9" s="193"/>
      <c r="C9" s="200"/>
      <c r="D9" s="201"/>
      <c r="E9" s="202"/>
      <c r="F9" s="200"/>
      <c r="G9" s="45" t="s">
        <v>56</v>
      </c>
      <c r="H9" s="46" t="s">
        <v>57</v>
      </c>
      <c r="I9" s="193"/>
      <c r="J9" s="44" t="s">
        <v>56</v>
      </c>
      <c r="K9" s="46" t="s">
        <v>57</v>
      </c>
    </row>
    <row r="10" spans="1:11" ht="21.75" customHeight="1">
      <c r="A10" s="45"/>
      <c r="B10" s="6"/>
      <c r="C10" s="47" t="s">
        <v>20</v>
      </c>
      <c r="D10" s="48" t="s">
        <v>21</v>
      </c>
      <c r="E10" s="47" t="s">
        <v>58</v>
      </c>
      <c r="F10" s="43"/>
      <c r="G10" s="45"/>
      <c r="H10" s="46"/>
      <c r="I10" s="6"/>
      <c r="J10" s="44"/>
      <c r="K10" s="46"/>
    </row>
    <row r="11" spans="1:11" ht="10.5" customHeight="1">
      <c r="A11" s="154">
        <v>1</v>
      </c>
      <c r="B11" s="154">
        <v>2</v>
      </c>
      <c r="C11" s="207">
        <v>3</v>
      </c>
      <c r="D11" s="208"/>
      <c r="E11" s="209"/>
      <c r="F11" s="154">
        <v>4</v>
      </c>
      <c r="G11" s="154">
        <v>5</v>
      </c>
      <c r="H11" s="154">
        <v>6</v>
      </c>
      <c r="I11" s="154">
        <v>7</v>
      </c>
      <c r="J11" s="154">
        <v>8</v>
      </c>
      <c r="K11" s="154">
        <v>9</v>
      </c>
    </row>
    <row r="12" spans="1:11" ht="42.75" customHeight="1">
      <c r="A12" s="133" t="s">
        <v>197</v>
      </c>
      <c r="B12" s="170" t="s">
        <v>96</v>
      </c>
      <c r="C12" s="150">
        <v>2477785.82</v>
      </c>
      <c r="D12" s="150">
        <v>104502.57</v>
      </c>
      <c r="E12" s="150">
        <f>C12+D12</f>
        <v>2582288.3899999997</v>
      </c>
      <c r="F12" s="150">
        <f>E12</f>
        <v>2582288.3899999997</v>
      </c>
      <c r="G12" s="150">
        <v>50000</v>
      </c>
      <c r="H12" s="150">
        <v>0</v>
      </c>
      <c r="I12" s="150">
        <f>E12-F12</f>
        <v>0</v>
      </c>
      <c r="J12" s="150">
        <v>0</v>
      </c>
      <c r="K12" s="150">
        <v>0</v>
      </c>
    </row>
    <row r="13" spans="1:11" s="8" customFormat="1" ht="55.5" customHeight="1">
      <c r="A13" s="131"/>
      <c r="B13" s="157" t="s">
        <v>221</v>
      </c>
      <c r="C13" s="155">
        <v>2427785.82</v>
      </c>
      <c r="D13" s="155">
        <v>104502.57</v>
      </c>
      <c r="E13" s="155">
        <f>C13+D13</f>
        <v>2532288.3899999997</v>
      </c>
      <c r="F13" s="155">
        <f>D13</f>
        <v>104502.57</v>
      </c>
      <c r="G13" s="155">
        <v>0</v>
      </c>
      <c r="H13" s="155">
        <v>0</v>
      </c>
      <c r="I13" s="155">
        <v>0</v>
      </c>
      <c r="J13" s="155">
        <v>0</v>
      </c>
      <c r="K13" s="155">
        <v>0</v>
      </c>
    </row>
    <row r="14" spans="1:11" s="61" customFormat="1" ht="20.25" customHeight="1">
      <c r="A14" s="133" t="s">
        <v>219</v>
      </c>
      <c r="B14" s="170" t="s">
        <v>220</v>
      </c>
      <c r="C14" s="150">
        <v>4378306</v>
      </c>
      <c r="D14" s="150">
        <v>198</v>
      </c>
      <c r="E14" s="150">
        <f>C14+D14</f>
        <v>4378504</v>
      </c>
      <c r="F14" s="150">
        <v>4378504</v>
      </c>
      <c r="G14" s="150">
        <f>4361792+198</f>
        <v>4361990</v>
      </c>
      <c r="H14" s="150">
        <v>0</v>
      </c>
      <c r="I14" s="150">
        <v>0</v>
      </c>
      <c r="J14" s="150">
        <v>0</v>
      </c>
      <c r="K14" s="150">
        <v>0</v>
      </c>
    </row>
    <row r="15" spans="1:11" s="8" customFormat="1" ht="96" customHeight="1">
      <c r="A15" s="131"/>
      <c r="B15" s="157" t="s">
        <v>222</v>
      </c>
      <c r="C15" s="155">
        <v>1634836</v>
      </c>
      <c r="D15" s="155">
        <v>198</v>
      </c>
      <c r="E15" s="155">
        <f>C15+D15</f>
        <v>1635034</v>
      </c>
      <c r="F15" s="155">
        <v>198</v>
      </c>
      <c r="G15" s="155">
        <v>198</v>
      </c>
      <c r="H15" s="155">
        <v>0</v>
      </c>
      <c r="I15" s="155">
        <v>0</v>
      </c>
      <c r="J15" s="155">
        <v>0</v>
      </c>
      <c r="K15" s="155">
        <v>0</v>
      </c>
    </row>
    <row r="16" spans="1:14" ht="21" customHeight="1">
      <c r="A16" s="113"/>
      <c r="B16" s="98" t="s">
        <v>59</v>
      </c>
      <c r="C16" s="150">
        <v>46550968.52</v>
      </c>
      <c r="D16" s="150">
        <f>D12+D14</f>
        <v>104700.57</v>
      </c>
      <c r="E16" s="150">
        <f>SUM(C16:D16)</f>
        <v>46655669.09</v>
      </c>
      <c r="F16" s="150">
        <f>E16-I16</f>
        <v>45517160.09</v>
      </c>
      <c r="G16" s="150">
        <f>6550293.96+D14</f>
        <v>6550491.96</v>
      </c>
      <c r="H16" s="150">
        <v>364059.2</v>
      </c>
      <c r="I16" s="150">
        <v>1138509</v>
      </c>
      <c r="J16" s="150">
        <v>49353</v>
      </c>
      <c r="K16" s="150">
        <v>1089156</v>
      </c>
      <c r="N16" s="151"/>
    </row>
    <row r="17" spans="1:11" s="8" customFormat="1" ht="12.75">
      <c r="A17"/>
      <c r="B17" s="18"/>
      <c r="C17" s="130"/>
      <c r="D17" s="130"/>
      <c r="E17" s="130"/>
      <c r="F17" s="152"/>
      <c r="G17" s="152"/>
      <c r="H17" s="152"/>
      <c r="I17" s="152"/>
      <c r="J17" s="152"/>
      <c r="K17" s="152"/>
    </row>
    <row r="18" spans="1:14" ht="12.75">
      <c r="A18" s="18"/>
      <c r="B18" s="18"/>
      <c r="C18" s="18"/>
      <c r="D18" s="18"/>
      <c r="E18" s="18"/>
      <c r="N18" s="151"/>
    </row>
    <row r="19" spans="1:14" ht="12.75">
      <c r="A19" s="18"/>
      <c r="B19" s="18"/>
      <c r="C19" s="18"/>
      <c r="D19" s="18"/>
      <c r="E19" s="18"/>
      <c r="N19" s="151"/>
    </row>
    <row r="20" spans="1:14" ht="12.75">
      <c r="A20" s="18"/>
      <c r="B20" s="18"/>
      <c r="C20" s="18"/>
      <c r="D20" s="18"/>
      <c r="E20" s="18"/>
      <c r="N20" s="151"/>
    </row>
    <row r="21" spans="1:14" ht="12.75">
      <c r="A21" s="18"/>
      <c r="B21" s="18"/>
      <c r="C21" s="18"/>
      <c r="D21" s="18"/>
      <c r="E21" s="18"/>
      <c r="N21" s="151"/>
    </row>
    <row r="22" spans="1:14" ht="12.75">
      <c r="A22" s="18"/>
      <c r="B22" s="18"/>
      <c r="C22" s="18"/>
      <c r="D22" s="18"/>
      <c r="E22" s="18"/>
      <c r="N22" s="151"/>
    </row>
    <row r="23" spans="1:14" ht="12.75">
      <c r="A23" s="18"/>
      <c r="B23" s="18"/>
      <c r="C23" s="18"/>
      <c r="D23" s="18"/>
      <c r="E23" s="18"/>
      <c r="N23" s="151"/>
    </row>
    <row r="24" spans="1:14" ht="12.75">
      <c r="A24" s="18"/>
      <c r="B24" s="18"/>
      <c r="C24" s="18"/>
      <c r="D24" s="18"/>
      <c r="E24" s="18"/>
      <c r="N24" s="151"/>
    </row>
    <row r="25" spans="1:14" ht="12.75">
      <c r="A25" s="18"/>
      <c r="B25" s="18"/>
      <c r="C25" s="18"/>
      <c r="D25" s="18"/>
      <c r="E25" s="18"/>
      <c r="N25" s="151"/>
    </row>
    <row r="26" spans="1:14" ht="12.75">
      <c r="A26" s="18"/>
      <c r="B26" s="18"/>
      <c r="C26" s="18"/>
      <c r="D26" s="18"/>
      <c r="E26" s="18"/>
      <c r="N26" s="151"/>
    </row>
    <row r="27" spans="1:14" ht="12.75">
      <c r="A27" s="18"/>
      <c r="B27" s="18"/>
      <c r="C27" s="18"/>
      <c r="D27" s="18"/>
      <c r="E27" s="18"/>
      <c r="N27" s="151"/>
    </row>
    <row r="28" spans="1:14" ht="12.75">
      <c r="A28" s="18"/>
      <c r="B28" s="18"/>
      <c r="C28" s="18"/>
      <c r="D28" s="18"/>
      <c r="E28" s="18"/>
      <c r="N28" s="151"/>
    </row>
    <row r="29" spans="1:14" ht="12.75">
      <c r="A29" s="18"/>
      <c r="B29" s="18"/>
      <c r="C29" s="18"/>
      <c r="D29" s="18"/>
      <c r="E29" s="18"/>
      <c r="N29" s="151"/>
    </row>
    <row r="30" spans="1:14" ht="12.75">
      <c r="A30" s="18"/>
      <c r="B30" s="18"/>
      <c r="C30" s="18"/>
      <c r="D30" s="18"/>
      <c r="E30" s="18"/>
      <c r="N30" s="151"/>
    </row>
    <row r="31" spans="1:14" ht="12.75">
      <c r="A31" s="18"/>
      <c r="B31" s="18"/>
      <c r="C31" s="18"/>
      <c r="D31" s="18"/>
      <c r="E31" s="18"/>
      <c r="N31" s="151"/>
    </row>
    <row r="32" spans="1:14" ht="12.75">
      <c r="A32" s="18"/>
      <c r="B32" s="18"/>
      <c r="C32" s="18"/>
      <c r="D32" s="18"/>
      <c r="E32" s="18"/>
      <c r="N32" s="151"/>
    </row>
    <row r="33" spans="1:14" ht="12.75">
      <c r="A33" s="18"/>
      <c r="B33" s="18"/>
      <c r="C33" s="18"/>
      <c r="D33" s="18"/>
      <c r="E33" s="18"/>
      <c r="N33" s="151"/>
    </row>
    <row r="34" spans="1:14" ht="12.75">
      <c r="A34" s="18"/>
      <c r="B34" s="18"/>
      <c r="C34" s="18"/>
      <c r="D34" s="18"/>
      <c r="E34" s="18"/>
      <c r="N34" s="151"/>
    </row>
    <row r="35" spans="1:14" ht="12.75">
      <c r="A35" s="18"/>
      <c r="B35" s="18"/>
      <c r="C35" s="18"/>
      <c r="D35" s="18"/>
      <c r="E35" s="18"/>
      <c r="N35" s="151"/>
    </row>
    <row r="36" spans="1:14" ht="12.75">
      <c r="A36" s="18"/>
      <c r="B36" s="18"/>
      <c r="C36" s="18"/>
      <c r="D36" s="18"/>
      <c r="E36" s="18"/>
      <c r="N36" s="151"/>
    </row>
    <row r="37" spans="1:14" ht="12.75">
      <c r="A37" s="18"/>
      <c r="B37" s="18"/>
      <c r="C37" s="18"/>
      <c r="D37" s="18"/>
      <c r="E37" s="18"/>
      <c r="N37" s="151"/>
    </row>
    <row r="38" spans="1:11" s="8" customFormat="1" ht="12.75">
      <c r="A38"/>
      <c r="B38" s="18"/>
      <c r="C38" s="18"/>
      <c r="D38" s="18"/>
      <c r="E38" s="18"/>
      <c r="F38"/>
      <c r="G38"/>
      <c r="H38"/>
      <c r="I38"/>
      <c r="J38"/>
      <c r="K38"/>
    </row>
    <row r="39" spans="1:11" s="8" customFormat="1" ht="12.75">
      <c r="A39"/>
      <c r="B39"/>
      <c r="C39"/>
      <c r="D39"/>
      <c r="E39"/>
      <c r="F39"/>
      <c r="G39"/>
      <c r="H39"/>
      <c r="I39"/>
      <c r="J39"/>
      <c r="K39"/>
    </row>
    <row r="40" spans="1:11" s="8" customFormat="1" ht="12.75">
      <c r="A40"/>
      <c r="B40"/>
      <c r="C40"/>
      <c r="D40"/>
      <c r="E40"/>
      <c r="F40"/>
      <c r="G40"/>
      <c r="H40"/>
      <c r="I40"/>
      <c r="J40"/>
      <c r="K40"/>
    </row>
    <row r="41" spans="1:11" s="8" customFormat="1" ht="12.75">
      <c r="A41"/>
      <c r="B41"/>
      <c r="C41"/>
      <c r="D41"/>
      <c r="E41"/>
      <c r="F41"/>
      <c r="G41"/>
      <c r="H41"/>
      <c r="I41"/>
      <c r="J41"/>
      <c r="K41"/>
    </row>
    <row r="43" spans="1:11" s="8" customFormat="1" ht="12.75">
      <c r="A43"/>
      <c r="B43"/>
      <c r="C43"/>
      <c r="D43"/>
      <c r="E43"/>
      <c r="F43"/>
      <c r="G43"/>
      <c r="H43"/>
      <c r="I43"/>
      <c r="J43"/>
      <c r="K43"/>
    </row>
    <row r="44" spans="1:11" s="74" customFormat="1" ht="12.75">
      <c r="A44"/>
      <c r="B44"/>
      <c r="C44"/>
      <c r="D44"/>
      <c r="E44"/>
      <c r="F44"/>
      <c r="G44"/>
      <c r="H44"/>
      <c r="I44"/>
      <c r="J44"/>
      <c r="K44"/>
    </row>
    <row r="46" spans="1:11" s="8" customFormat="1" ht="12.75">
      <c r="A46"/>
      <c r="B46"/>
      <c r="C46"/>
      <c r="D46"/>
      <c r="E46"/>
      <c r="F46"/>
      <c r="G46"/>
      <c r="H46"/>
      <c r="I46"/>
      <c r="J46"/>
      <c r="K46"/>
    </row>
    <row r="47" spans="1:11" s="74" customFormat="1" ht="12.75">
      <c r="A47"/>
      <c r="B47"/>
      <c r="C47"/>
      <c r="D47"/>
      <c r="E47"/>
      <c r="F47"/>
      <c r="G47"/>
      <c r="H47"/>
      <c r="I47"/>
      <c r="J47"/>
      <c r="K47"/>
    </row>
    <row r="48" spans="1:11" s="74" customFormat="1" ht="12.75">
      <c r="A48"/>
      <c r="B48"/>
      <c r="C48"/>
      <c r="D48"/>
      <c r="E48" s="151"/>
      <c r="F48"/>
      <c r="G48"/>
      <c r="H48"/>
      <c r="I48"/>
      <c r="J48"/>
      <c r="K48"/>
    </row>
    <row r="50" spans="1:11" s="8" customFormat="1" ht="12.75">
      <c r="A50"/>
      <c r="B50"/>
      <c r="C50"/>
      <c r="D50"/>
      <c r="E50"/>
      <c r="F50"/>
      <c r="G50"/>
      <c r="H50"/>
      <c r="I50"/>
      <c r="J50"/>
      <c r="K50"/>
    </row>
  </sheetData>
  <sheetProtection/>
  <mergeCells count="12">
    <mergeCell ref="C11:E11"/>
    <mergeCell ref="C5:E5"/>
    <mergeCell ref="F6:K6"/>
    <mergeCell ref="A3:K3"/>
    <mergeCell ref="A7:A9"/>
    <mergeCell ref="B7:B9"/>
    <mergeCell ref="C7:E9"/>
    <mergeCell ref="F7:K7"/>
    <mergeCell ref="F8:F9"/>
    <mergeCell ref="G8:H8"/>
    <mergeCell ref="I8:I9"/>
    <mergeCell ref="J8:K8"/>
  </mergeCells>
  <printOptions/>
  <pageMargins left="0.2755905511811024" right="0.15748031496062992" top="0.1968503937007874" bottom="0" header="0" footer="0"/>
  <pageSetup fitToHeight="0" fitToWidth="1" horizontalDpi="600" verticalDpi="600" orientation="landscape" paperSize="9" scale="97" r:id="rId3"/>
  <legacyDrawing r:id="rId2"/>
  <oleObjects>
    <oleObject progId="Word.Document.8" shapeId="797370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dimension ref="A1:J35"/>
  <sheetViews>
    <sheetView workbookViewId="0" topLeftCell="A22">
      <selection activeCell="S37" sqref="S37"/>
    </sheetView>
  </sheetViews>
  <sheetFormatPr defaultColWidth="9.140625" defaultRowHeight="12.75"/>
  <cols>
    <col min="1" max="1" width="4.57421875" style="0" customWidth="1"/>
    <col min="2" max="2" width="35.8515625" style="0" customWidth="1"/>
    <col min="3" max="3" width="12.8515625" style="0" customWidth="1"/>
    <col min="4" max="4" width="13.00390625" style="0" customWidth="1"/>
    <col min="5" max="5" width="12.28125" style="0" customWidth="1"/>
    <col min="6" max="6" width="17.140625" style="0" customWidth="1"/>
    <col min="7" max="7" width="14.7109375" style="0" customWidth="1"/>
  </cols>
  <sheetData>
    <row r="1" spans="6:7" ht="12.75">
      <c r="F1" s="2" t="s">
        <v>211</v>
      </c>
      <c r="G1" s="16"/>
    </row>
    <row r="2" spans="6:7" ht="12.75">
      <c r="F2" s="2" t="s">
        <v>162</v>
      </c>
      <c r="G2" s="16"/>
    </row>
    <row r="4" spans="1:6" ht="15.75">
      <c r="A4" s="289" t="s">
        <v>166</v>
      </c>
      <c r="B4" s="289"/>
      <c r="C4" s="289"/>
      <c r="D4" s="289"/>
      <c r="E4" s="289"/>
      <c r="F4" s="289"/>
    </row>
    <row r="5" spans="1:6" ht="12.75">
      <c r="A5" s="52"/>
      <c r="B5" s="18"/>
      <c r="C5" s="18"/>
      <c r="D5" s="18"/>
      <c r="E5" s="18"/>
      <c r="F5" s="18"/>
    </row>
    <row r="6" spans="1:6" ht="12.75">
      <c r="A6" s="18"/>
      <c r="B6" s="18"/>
      <c r="C6" s="18"/>
      <c r="D6" s="53"/>
      <c r="E6" s="18"/>
      <c r="F6" s="18"/>
    </row>
    <row r="7" spans="1:6" ht="12.75" customHeight="1">
      <c r="A7" s="290" t="s">
        <v>32</v>
      </c>
      <c r="B7" s="290" t="s">
        <v>60</v>
      </c>
      <c r="C7" s="291" t="s">
        <v>61</v>
      </c>
      <c r="D7" s="291" t="s">
        <v>164</v>
      </c>
      <c r="E7" s="272" t="s">
        <v>62</v>
      </c>
      <c r="F7" s="275" t="s">
        <v>165</v>
      </c>
    </row>
    <row r="8" spans="1:6" ht="12.75">
      <c r="A8" s="290"/>
      <c r="B8" s="290"/>
      <c r="C8" s="290"/>
      <c r="D8" s="291"/>
      <c r="E8" s="273"/>
      <c r="F8" s="276"/>
    </row>
    <row r="9" spans="1:6" ht="12.75">
      <c r="A9" s="290"/>
      <c r="B9" s="290"/>
      <c r="C9" s="290"/>
      <c r="D9" s="291"/>
      <c r="E9" s="274"/>
      <c r="F9" s="277"/>
    </row>
    <row r="10" spans="1:6" ht="12.75">
      <c r="A10" s="101">
        <v>1</v>
      </c>
      <c r="B10" s="101">
        <v>2</v>
      </c>
      <c r="C10" s="101">
        <v>3</v>
      </c>
      <c r="D10" s="102">
        <v>4</v>
      </c>
      <c r="E10" s="103">
        <v>5</v>
      </c>
      <c r="F10" s="103">
        <v>6</v>
      </c>
    </row>
    <row r="11" spans="1:7" ht="14.25" customHeight="1">
      <c r="A11" s="104" t="s">
        <v>43</v>
      </c>
      <c r="B11" s="105" t="s">
        <v>63</v>
      </c>
      <c r="C11" s="104"/>
      <c r="D11" s="126">
        <v>34855478</v>
      </c>
      <c r="E11" s="126">
        <v>812696.85</v>
      </c>
      <c r="F11" s="126">
        <f>SUM(D11:E11)</f>
        <v>35668174.85</v>
      </c>
      <c r="G11" s="151"/>
    </row>
    <row r="12" spans="1:10" ht="14.25" customHeight="1">
      <c r="A12" s="104" t="s">
        <v>44</v>
      </c>
      <c r="B12" s="105" t="s">
        <v>64</v>
      </c>
      <c r="C12" s="104"/>
      <c r="D12" s="126">
        <v>38762198.01</v>
      </c>
      <c r="E12" s="126">
        <v>2927725.53</v>
      </c>
      <c r="F12" s="126">
        <f aca="true" t="shared" si="0" ref="F12:F32">SUM(D12:E12)</f>
        <v>41689923.54</v>
      </c>
      <c r="G12" s="151"/>
      <c r="J12" s="151"/>
    </row>
    <row r="13" spans="1:6" ht="14.25" customHeight="1">
      <c r="A13" s="104" t="s">
        <v>45</v>
      </c>
      <c r="B13" s="105" t="s">
        <v>65</v>
      </c>
      <c r="C13" s="88"/>
      <c r="D13" s="126">
        <v>-3906720.01</v>
      </c>
      <c r="E13" s="126">
        <f>E11-E12</f>
        <v>-2115028.6799999997</v>
      </c>
      <c r="F13" s="126">
        <f t="shared" si="0"/>
        <v>-6021748.6899999995</v>
      </c>
    </row>
    <row r="14" spans="1:7" ht="14.25" customHeight="1">
      <c r="A14" s="267" t="s">
        <v>66</v>
      </c>
      <c r="B14" s="269"/>
      <c r="C14" s="106"/>
      <c r="D14" s="127">
        <f>SUM(D15:D23)</f>
        <v>4579762.3100000005</v>
      </c>
      <c r="E14" s="127">
        <f>E20+E21</f>
        <v>2115028.68</v>
      </c>
      <c r="F14" s="127">
        <f t="shared" si="0"/>
        <v>6694790.99</v>
      </c>
      <c r="G14" s="151"/>
    </row>
    <row r="15" spans="1:7" ht="14.25" customHeight="1">
      <c r="A15" s="104" t="s">
        <v>43</v>
      </c>
      <c r="B15" s="89" t="s">
        <v>67</v>
      </c>
      <c r="C15" s="104" t="s">
        <v>68</v>
      </c>
      <c r="D15" s="126">
        <v>0</v>
      </c>
      <c r="E15" s="126">
        <v>0</v>
      </c>
      <c r="F15" s="126">
        <f t="shared" si="0"/>
        <v>0</v>
      </c>
      <c r="G15" s="151"/>
    </row>
    <row r="16" spans="1:7" ht="14.25" customHeight="1">
      <c r="A16" s="107" t="s">
        <v>44</v>
      </c>
      <c r="B16" s="88" t="s">
        <v>69</v>
      </c>
      <c r="C16" s="104" t="s">
        <v>68</v>
      </c>
      <c r="D16" s="126">
        <v>0</v>
      </c>
      <c r="E16" s="126">
        <v>0</v>
      </c>
      <c r="F16" s="126">
        <f t="shared" si="0"/>
        <v>0</v>
      </c>
      <c r="G16" s="151"/>
    </row>
    <row r="17" spans="1:7" ht="50.25" customHeight="1">
      <c r="A17" s="104" t="s">
        <v>45</v>
      </c>
      <c r="B17" s="108" t="s">
        <v>115</v>
      </c>
      <c r="C17" s="104" t="s">
        <v>70</v>
      </c>
      <c r="D17" s="126">
        <v>0</v>
      </c>
      <c r="E17" s="126">
        <v>0</v>
      </c>
      <c r="F17" s="126">
        <f t="shared" si="0"/>
        <v>0</v>
      </c>
      <c r="G17" s="151"/>
    </row>
    <row r="18" spans="1:7" ht="14.25" customHeight="1">
      <c r="A18" s="107" t="s">
        <v>46</v>
      </c>
      <c r="B18" s="88" t="s">
        <v>71</v>
      </c>
      <c r="C18" s="104" t="s">
        <v>72</v>
      </c>
      <c r="D18" s="126">
        <v>116814.3</v>
      </c>
      <c r="E18" s="126">
        <v>0</v>
      </c>
      <c r="F18" s="126">
        <f t="shared" si="0"/>
        <v>116814.3</v>
      </c>
      <c r="G18" s="151"/>
    </row>
    <row r="19" spans="1:7" ht="14.25" customHeight="1">
      <c r="A19" s="104" t="s">
        <v>47</v>
      </c>
      <c r="B19" s="88" t="s">
        <v>73</v>
      </c>
      <c r="C19" s="104" t="s">
        <v>74</v>
      </c>
      <c r="D19" s="126">
        <v>0</v>
      </c>
      <c r="E19" s="126">
        <v>0</v>
      </c>
      <c r="F19" s="126">
        <f t="shared" si="0"/>
        <v>0</v>
      </c>
      <c r="G19" s="151"/>
    </row>
    <row r="20" spans="1:7" ht="14.25" customHeight="1">
      <c r="A20" s="104" t="s">
        <v>48</v>
      </c>
      <c r="B20" s="88" t="s">
        <v>75</v>
      </c>
      <c r="C20" s="104" t="s">
        <v>76</v>
      </c>
      <c r="D20" s="126">
        <v>880442.89</v>
      </c>
      <c r="E20" s="126">
        <v>1352756.11</v>
      </c>
      <c r="F20" s="126">
        <f t="shared" si="0"/>
        <v>2233199</v>
      </c>
      <c r="G20" s="151"/>
    </row>
    <row r="21" spans="1:7" ht="114.75">
      <c r="A21" s="107" t="s">
        <v>53</v>
      </c>
      <c r="B21" s="87" t="s">
        <v>131</v>
      </c>
      <c r="C21" s="104" t="s">
        <v>132</v>
      </c>
      <c r="D21" s="126">
        <v>2185927</v>
      </c>
      <c r="E21" s="126">
        <v>762272.57</v>
      </c>
      <c r="F21" s="126">
        <f>SUM(D21:E21)</f>
        <v>2948199.57</v>
      </c>
      <c r="G21" s="151"/>
    </row>
    <row r="22" spans="1:6" ht="14.25" customHeight="1">
      <c r="A22" s="104" t="s">
        <v>79</v>
      </c>
      <c r="B22" s="88" t="s">
        <v>77</v>
      </c>
      <c r="C22" s="104" t="s">
        <v>78</v>
      </c>
      <c r="D22" s="126">
        <v>0</v>
      </c>
      <c r="E22" s="126">
        <v>0</v>
      </c>
      <c r="F22" s="126">
        <f t="shared" si="0"/>
        <v>0</v>
      </c>
    </row>
    <row r="23" spans="1:6" ht="14.25" customHeight="1">
      <c r="A23" s="104" t="s">
        <v>133</v>
      </c>
      <c r="B23" s="109" t="s">
        <v>80</v>
      </c>
      <c r="C23" s="104" t="s">
        <v>110</v>
      </c>
      <c r="D23" s="126">
        <v>1396578.12</v>
      </c>
      <c r="E23" s="126">
        <v>0</v>
      </c>
      <c r="F23" s="126">
        <f t="shared" si="0"/>
        <v>1396578.12</v>
      </c>
    </row>
    <row r="24" spans="1:6" ht="14.25" customHeight="1">
      <c r="A24" s="267" t="s">
        <v>81</v>
      </c>
      <c r="B24" s="269"/>
      <c r="C24" s="98"/>
      <c r="D24" s="127">
        <f>SUM(D25:D32)</f>
        <v>673042.3</v>
      </c>
      <c r="E24" s="127">
        <v>0</v>
      </c>
      <c r="F24" s="127">
        <f t="shared" si="0"/>
        <v>673042.3</v>
      </c>
    </row>
    <row r="25" spans="1:6" ht="14.25" customHeight="1">
      <c r="A25" s="104" t="s">
        <v>43</v>
      </c>
      <c r="B25" s="88" t="s">
        <v>82</v>
      </c>
      <c r="C25" s="104" t="s">
        <v>83</v>
      </c>
      <c r="D25" s="126">
        <v>451000</v>
      </c>
      <c r="E25" s="126">
        <v>0</v>
      </c>
      <c r="F25" s="126">
        <f t="shared" si="0"/>
        <v>451000</v>
      </c>
    </row>
    <row r="26" spans="1:6" ht="14.25" customHeight="1">
      <c r="A26" s="107" t="s">
        <v>44</v>
      </c>
      <c r="B26" s="110" t="s">
        <v>84</v>
      </c>
      <c r="C26" s="107" t="s">
        <v>83</v>
      </c>
      <c r="D26" s="128">
        <v>105228</v>
      </c>
      <c r="E26" s="126">
        <v>0</v>
      </c>
      <c r="F26" s="126">
        <f t="shared" si="0"/>
        <v>105228</v>
      </c>
    </row>
    <row r="27" spans="1:6" ht="51">
      <c r="A27" s="104" t="s">
        <v>45</v>
      </c>
      <c r="B27" s="87" t="s">
        <v>85</v>
      </c>
      <c r="C27" s="104" t="s">
        <v>86</v>
      </c>
      <c r="D27" s="126">
        <v>0</v>
      </c>
      <c r="E27" s="126">
        <v>0</v>
      </c>
      <c r="F27" s="126">
        <f t="shared" si="0"/>
        <v>0</v>
      </c>
    </row>
    <row r="28" spans="1:6" ht="45.75" customHeight="1">
      <c r="A28" s="104" t="s">
        <v>46</v>
      </c>
      <c r="B28" s="87" t="s">
        <v>183</v>
      </c>
      <c r="C28" s="104" t="s">
        <v>182</v>
      </c>
      <c r="D28" s="126">
        <v>0</v>
      </c>
      <c r="E28" s="126">
        <v>0</v>
      </c>
      <c r="F28" s="126">
        <f t="shared" si="0"/>
        <v>0</v>
      </c>
    </row>
    <row r="29" spans="1:6" ht="14.25" customHeight="1">
      <c r="A29" s="107" t="s">
        <v>47</v>
      </c>
      <c r="B29" s="110" t="s">
        <v>87</v>
      </c>
      <c r="C29" s="107" t="s">
        <v>88</v>
      </c>
      <c r="D29" s="128">
        <v>116814.3</v>
      </c>
      <c r="E29" s="129">
        <v>0</v>
      </c>
      <c r="F29" s="126">
        <f t="shared" si="0"/>
        <v>116814.3</v>
      </c>
    </row>
    <row r="30" spans="1:6" ht="14.25" customHeight="1">
      <c r="A30" s="104" t="s">
        <v>48</v>
      </c>
      <c r="B30" s="88" t="s">
        <v>89</v>
      </c>
      <c r="C30" s="104" t="s">
        <v>90</v>
      </c>
      <c r="D30" s="126">
        <v>0</v>
      </c>
      <c r="E30" s="126">
        <v>0</v>
      </c>
      <c r="F30" s="126">
        <f t="shared" si="0"/>
        <v>0</v>
      </c>
    </row>
    <row r="31" spans="1:6" ht="14.25" customHeight="1">
      <c r="A31" s="111" t="s">
        <v>53</v>
      </c>
      <c r="B31" s="109" t="s">
        <v>91</v>
      </c>
      <c r="C31" s="111" t="s">
        <v>92</v>
      </c>
      <c r="D31" s="129">
        <v>0</v>
      </c>
      <c r="E31" s="126">
        <v>0</v>
      </c>
      <c r="F31" s="126">
        <f t="shared" si="0"/>
        <v>0</v>
      </c>
    </row>
    <row r="32" spans="1:6" ht="14.25" customHeight="1">
      <c r="A32" s="111" t="s">
        <v>79</v>
      </c>
      <c r="B32" s="109" t="s">
        <v>93</v>
      </c>
      <c r="C32" s="112" t="s">
        <v>94</v>
      </c>
      <c r="D32" s="126">
        <v>0</v>
      </c>
      <c r="E32" s="126">
        <v>0</v>
      </c>
      <c r="F32" s="126">
        <f t="shared" si="0"/>
        <v>0</v>
      </c>
    </row>
    <row r="33" ht="15.75">
      <c r="A33" s="75"/>
    </row>
    <row r="34" spans="1:2" s="9" customFormat="1" ht="15.75">
      <c r="A34" s="75"/>
      <c r="B34" s="75"/>
    </row>
    <row r="35" spans="1:2" ht="12.75">
      <c r="A35" s="71"/>
      <c r="B35" s="71"/>
    </row>
  </sheetData>
  <sheetProtection/>
  <mergeCells count="9">
    <mergeCell ref="A24:B24"/>
    <mergeCell ref="A4:F4"/>
    <mergeCell ref="E7:E9"/>
    <mergeCell ref="F7:F9"/>
    <mergeCell ref="A14:B14"/>
    <mergeCell ref="A7:A9"/>
    <mergeCell ref="B7:B9"/>
    <mergeCell ref="C7:C9"/>
    <mergeCell ref="D7:D9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scale="95" r:id="rId3"/>
  <legacyDrawing r:id="rId2"/>
  <oleObjects>
    <oleObject progId="Word.Document.8" shapeId="993789" r:id="rId1"/>
  </oleObjects>
</worksheet>
</file>

<file path=xl/worksheets/sheet11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3">
      <selection activeCell="L22" sqref="L22"/>
    </sheetView>
  </sheetViews>
  <sheetFormatPr defaultColWidth="9.140625" defaultRowHeight="12.75"/>
  <cols>
    <col min="1" max="1" width="4.57421875" style="0" customWidth="1"/>
    <col min="2" max="2" width="28.140625" style="0" customWidth="1"/>
    <col min="3" max="3" width="18.140625" style="0" customWidth="1"/>
    <col min="4" max="4" width="14.421875" style="0" customWidth="1"/>
    <col min="5" max="5" width="17.28125" style="0" customWidth="1"/>
    <col min="6" max="6" width="14.7109375" style="0" customWidth="1"/>
    <col min="7" max="7" width="13.28125" style="0" customWidth="1"/>
    <col min="8" max="8" width="17.28125" style="0" customWidth="1"/>
    <col min="9" max="9" width="5.140625" style="0" customWidth="1"/>
    <col min="10" max="10" width="9.140625" style="0" hidden="1" customWidth="1"/>
  </cols>
  <sheetData>
    <row r="1" spans="3:8" ht="12.75">
      <c r="C1" s="63"/>
      <c r="D1" s="63"/>
      <c r="E1" s="63"/>
      <c r="F1" s="63"/>
      <c r="G1" s="63"/>
      <c r="H1" s="2" t="s">
        <v>212</v>
      </c>
    </row>
    <row r="2" spans="3:8" ht="12.75">
      <c r="C2" s="63"/>
      <c r="D2" s="63"/>
      <c r="E2" s="63"/>
      <c r="F2" s="63"/>
      <c r="G2" s="63"/>
      <c r="H2" s="2" t="s">
        <v>162</v>
      </c>
    </row>
    <row r="3" spans="3:8" ht="12.75">
      <c r="C3" s="63"/>
      <c r="D3" s="63"/>
      <c r="E3" s="63"/>
      <c r="F3" s="63"/>
      <c r="G3" s="63"/>
      <c r="H3" s="63"/>
    </row>
    <row r="4" spans="1:8" ht="16.5">
      <c r="A4" s="292" t="s">
        <v>137</v>
      </c>
      <c r="B4" s="292"/>
      <c r="C4" s="292"/>
      <c r="D4" s="292"/>
      <c r="E4" s="292"/>
      <c r="F4" s="292"/>
      <c r="G4" s="292"/>
      <c r="H4" s="63"/>
    </row>
    <row r="5" spans="1:8" ht="18">
      <c r="A5" s="77"/>
      <c r="B5" s="77"/>
      <c r="C5" s="78"/>
      <c r="D5" s="78"/>
      <c r="E5" s="78"/>
      <c r="F5" s="78"/>
      <c r="G5" s="78"/>
      <c r="H5" s="63"/>
    </row>
    <row r="6" spans="1:8" ht="12.75">
      <c r="A6" s="18"/>
      <c r="B6" s="18"/>
      <c r="C6" s="37"/>
      <c r="D6" s="37"/>
      <c r="E6" s="37"/>
      <c r="F6" s="37"/>
      <c r="G6" s="37"/>
      <c r="H6" s="57"/>
    </row>
    <row r="7" spans="1:8" ht="12.75">
      <c r="A7" s="238" t="s">
        <v>32</v>
      </c>
      <c r="B7" s="294" t="s">
        <v>100</v>
      </c>
      <c r="C7" s="284" t="s">
        <v>101</v>
      </c>
      <c r="D7" s="240" t="s">
        <v>102</v>
      </c>
      <c r="E7" s="241"/>
      <c r="F7" s="240" t="s">
        <v>103</v>
      </c>
      <c r="G7" s="242"/>
      <c r="H7" s="284" t="s">
        <v>104</v>
      </c>
    </row>
    <row r="8" spans="1:8" ht="12.75">
      <c r="A8" s="293"/>
      <c r="B8" s="295"/>
      <c r="C8" s="285"/>
      <c r="D8" s="284" t="s">
        <v>105</v>
      </c>
      <c r="E8" s="79" t="s">
        <v>6</v>
      </c>
      <c r="F8" s="284" t="s">
        <v>105</v>
      </c>
      <c r="G8" s="76" t="s">
        <v>6</v>
      </c>
      <c r="H8" s="285"/>
    </row>
    <row r="9" spans="1:8" ht="12.75">
      <c r="A9" s="293"/>
      <c r="B9" s="295"/>
      <c r="C9" s="285"/>
      <c r="D9" s="285"/>
      <c r="E9" s="284" t="s">
        <v>106</v>
      </c>
      <c r="F9" s="285"/>
      <c r="G9" s="284" t="s">
        <v>107</v>
      </c>
      <c r="H9" s="285"/>
    </row>
    <row r="10" spans="1:8" ht="12.75">
      <c r="A10" s="239"/>
      <c r="B10" s="296"/>
      <c r="C10" s="286"/>
      <c r="D10" s="286"/>
      <c r="E10" s="286"/>
      <c r="F10" s="286"/>
      <c r="G10" s="286"/>
      <c r="H10" s="286"/>
    </row>
    <row r="11" spans="1:8" ht="12.75">
      <c r="A11" s="38">
        <v>1</v>
      </c>
      <c r="B11" s="38">
        <v>2</v>
      </c>
      <c r="C11" s="39">
        <v>3</v>
      </c>
      <c r="D11" s="39">
        <v>4</v>
      </c>
      <c r="E11" s="39">
        <v>5</v>
      </c>
      <c r="F11" s="39">
        <v>6</v>
      </c>
      <c r="G11" s="39">
        <v>7</v>
      </c>
      <c r="H11" s="39">
        <v>8</v>
      </c>
    </row>
    <row r="12" spans="1:8" ht="62.25" customHeight="1">
      <c r="A12" s="58">
        <v>1</v>
      </c>
      <c r="B12" s="59" t="s">
        <v>213</v>
      </c>
      <c r="C12" s="80" t="s">
        <v>136</v>
      </c>
      <c r="D12" s="119">
        <v>4212230.57</v>
      </c>
      <c r="E12" s="93">
        <v>0</v>
      </c>
      <c r="F12" s="119">
        <v>4212230.57</v>
      </c>
      <c r="G12" s="80">
        <v>0</v>
      </c>
      <c r="H12" s="80" t="s">
        <v>136</v>
      </c>
    </row>
    <row r="13" spans="1:8" ht="12.75" hidden="1">
      <c r="A13" s="60"/>
      <c r="B13" s="81"/>
      <c r="C13" s="82"/>
      <c r="D13" s="120"/>
      <c r="E13" s="82"/>
      <c r="F13" s="120"/>
      <c r="G13" s="82"/>
      <c r="H13" s="82"/>
    </row>
    <row r="14" spans="1:8" ht="12.75" hidden="1">
      <c r="A14" s="83"/>
      <c r="B14" s="84"/>
      <c r="C14" s="85"/>
      <c r="D14" s="121"/>
      <c r="E14" s="85"/>
      <c r="F14" s="121"/>
      <c r="G14" s="85"/>
      <c r="H14" s="85"/>
    </row>
    <row r="15" spans="1:8" ht="12.75">
      <c r="A15" s="297" t="s">
        <v>1</v>
      </c>
      <c r="B15" s="298"/>
      <c r="C15" s="49" t="str">
        <f aca="true" t="shared" si="0" ref="C15:H15">C12</f>
        <v>275.000</v>
      </c>
      <c r="D15" s="122">
        <f t="shared" si="0"/>
        <v>4212230.57</v>
      </c>
      <c r="E15" s="49">
        <f t="shared" si="0"/>
        <v>0</v>
      </c>
      <c r="F15" s="122">
        <f t="shared" si="0"/>
        <v>4212230.57</v>
      </c>
      <c r="G15" s="49">
        <f t="shared" si="0"/>
        <v>0</v>
      </c>
      <c r="H15" s="49" t="str">
        <f t="shared" si="0"/>
        <v>275.000</v>
      </c>
    </row>
    <row r="16" spans="3:8" ht="12.75">
      <c r="C16" s="63"/>
      <c r="D16" s="63"/>
      <c r="E16" s="63"/>
      <c r="F16" s="63"/>
      <c r="G16" s="63"/>
      <c r="H16" s="63"/>
    </row>
  </sheetData>
  <sheetProtection/>
  <mergeCells count="12">
    <mergeCell ref="A15:B15"/>
    <mergeCell ref="H7:H10"/>
    <mergeCell ref="D8:D10"/>
    <mergeCell ref="F8:F10"/>
    <mergeCell ref="E9:E10"/>
    <mergeCell ref="G9:G10"/>
    <mergeCell ref="A4:G4"/>
    <mergeCell ref="A7:A10"/>
    <mergeCell ref="B7:B10"/>
    <mergeCell ref="C7:C10"/>
    <mergeCell ref="D7:E7"/>
    <mergeCell ref="F7:G7"/>
  </mergeCells>
  <printOptions/>
  <pageMargins left="0.7874015748031497" right="0.7874015748031497" top="0.7874015748031497" bottom="0.984251968503937" header="0.5118110236220472" footer="0.5118110236220472"/>
  <pageSetup horizontalDpi="600" verticalDpi="600" orientation="landscape" paperSize="9" r:id="rId3"/>
  <legacyDrawing r:id="rId2"/>
  <oleObjects>
    <oleObject progId="Word.Document.8" shapeId="1023078" r:id="rId1"/>
  </oleObjects>
</worksheet>
</file>

<file path=xl/worksheets/sheet12.xml><?xml version="1.0" encoding="utf-8"?>
<worksheet xmlns="http://schemas.openxmlformats.org/spreadsheetml/2006/main" xmlns:r="http://schemas.openxmlformats.org/officeDocument/2006/relationships">
  <dimension ref="A1:G32"/>
  <sheetViews>
    <sheetView zoomScalePageLayoutView="0" workbookViewId="0" topLeftCell="A1">
      <selection activeCell="A4" sqref="A4:G4"/>
    </sheetView>
  </sheetViews>
  <sheetFormatPr defaultColWidth="9.140625" defaultRowHeight="12.75"/>
  <cols>
    <col min="1" max="1" width="6.28125" style="0" customWidth="1"/>
    <col min="3" max="3" width="46.57421875" style="0" customWidth="1"/>
    <col min="4" max="7" width="16.8515625" style="0" customWidth="1"/>
  </cols>
  <sheetData>
    <row r="1" spans="1:7" ht="12.75">
      <c r="A1" s="18"/>
      <c r="B1" s="18"/>
      <c r="C1" s="18"/>
      <c r="D1" s="37"/>
      <c r="E1" s="37"/>
      <c r="F1" s="37"/>
      <c r="G1" s="2" t="s">
        <v>159</v>
      </c>
    </row>
    <row r="2" spans="1:7" ht="12.75">
      <c r="A2" s="18"/>
      <c r="B2" s="18"/>
      <c r="C2" s="18"/>
      <c r="D2" s="37"/>
      <c r="E2" s="37"/>
      <c r="F2" s="37"/>
      <c r="G2" s="2" t="s">
        <v>146</v>
      </c>
    </row>
    <row r="3" spans="1:7" ht="12.75">
      <c r="A3" s="18"/>
      <c r="B3" s="18"/>
      <c r="C3" s="18"/>
      <c r="D3" s="37"/>
      <c r="E3" s="37"/>
      <c r="F3" s="37"/>
      <c r="G3" s="116"/>
    </row>
    <row r="4" spans="1:7" ht="36" customHeight="1">
      <c r="A4" s="299" t="s">
        <v>140</v>
      </c>
      <c r="B4" s="299"/>
      <c r="C4" s="299"/>
      <c r="D4" s="299"/>
      <c r="E4" s="299"/>
      <c r="F4" s="299"/>
      <c r="G4" s="299"/>
    </row>
    <row r="5" spans="1:7" ht="26.25" customHeight="1">
      <c r="A5" s="264" t="s">
        <v>0</v>
      </c>
      <c r="B5" s="238" t="s">
        <v>3</v>
      </c>
      <c r="C5" s="238" t="s">
        <v>109</v>
      </c>
      <c r="D5" s="246" t="s">
        <v>147</v>
      </c>
      <c r="E5" s="246" t="s">
        <v>130</v>
      </c>
      <c r="F5" s="246" t="s">
        <v>54</v>
      </c>
      <c r="G5" s="246"/>
    </row>
    <row r="6" spans="1:7" ht="30" customHeight="1">
      <c r="A6" s="264"/>
      <c r="B6" s="239"/>
      <c r="C6" s="239"/>
      <c r="D6" s="246"/>
      <c r="E6" s="246"/>
      <c r="F6" s="76" t="s">
        <v>125</v>
      </c>
      <c r="G6" s="76" t="s">
        <v>126</v>
      </c>
    </row>
    <row r="7" spans="1:7" ht="12.75">
      <c r="A7" s="38">
        <v>1</v>
      </c>
      <c r="B7" s="38">
        <v>2</v>
      </c>
      <c r="C7" s="38">
        <v>3</v>
      </c>
      <c r="D7" s="39">
        <v>4</v>
      </c>
      <c r="E7" s="39">
        <v>5</v>
      </c>
      <c r="F7" s="39">
        <v>6</v>
      </c>
      <c r="G7" s="39">
        <v>7</v>
      </c>
    </row>
    <row r="8" spans="1:7" ht="19.5" customHeight="1">
      <c r="A8" s="98">
        <v>600</v>
      </c>
      <c r="B8" s="106"/>
      <c r="C8" s="106" t="s">
        <v>108</v>
      </c>
      <c r="D8" s="100">
        <f>SUM(D9:D10)</f>
        <v>270000</v>
      </c>
      <c r="E8" s="100">
        <f>SUM(E9:E10)</f>
        <v>270000</v>
      </c>
      <c r="F8" s="100">
        <f>SUM(F9:F10)</f>
        <v>150000</v>
      </c>
      <c r="G8" s="100">
        <f>SUM(G9:G10)</f>
        <v>120000</v>
      </c>
    </row>
    <row r="9" spans="1:7" ht="32.25" customHeight="1">
      <c r="A9" s="104"/>
      <c r="B9" s="104">
        <v>60014</v>
      </c>
      <c r="C9" s="124" t="s">
        <v>141</v>
      </c>
      <c r="D9" s="134">
        <v>150000</v>
      </c>
      <c r="E9" s="134">
        <v>150000</v>
      </c>
      <c r="F9" s="134">
        <v>150000</v>
      </c>
      <c r="G9" s="134">
        <v>0</v>
      </c>
    </row>
    <row r="10" spans="1:7" ht="32.25" customHeight="1">
      <c r="A10" s="104"/>
      <c r="B10" s="104">
        <v>60016</v>
      </c>
      <c r="C10" s="156" t="s">
        <v>156</v>
      </c>
      <c r="D10" s="134">
        <v>120000</v>
      </c>
      <c r="E10" s="134">
        <v>120000</v>
      </c>
      <c r="F10" s="134">
        <v>0</v>
      </c>
      <c r="G10" s="134">
        <v>120000</v>
      </c>
    </row>
    <row r="11" spans="1:7" ht="19.5" customHeight="1">
      <c r="A11" s="98">
        <v>700</v>
      </c>
      <c r="B11" s="98"/>
      <c r="C11" s="72" t="s">
        <v>95</v>
      </c>
      <c r="D11" s="100">
        <f>SUM(D12)</f>
        <v>59272</v>
      </c>
      <c r="E11" s="100">
        <f>SUM(E12)</f>
        <v>59272</v>
      </c>
      <c r="F11" s="100">
        <f>SUM(F12)</f>
        <v>0</v>
      </c>
      <c r="G11" s="100">
        <f>SUM(G12)</f>
        <v>59272</v>
      </c>
    </row>
    <row r="12" spans="1:7" ht="32.25" customHeight="1">
      <c r="A12" s="104"/>
      <c r="B12" s="104">
        <v>70005</v>
      </c>
      <c r="C12" s="73" t="s">
        <v>142</v>
      </c>
      <c r="D12" s="134">
        <v>59272</v>
      </c>
      <c r="E12" s="134">
        <v>59272</v>
      </c>
      <c r="F12" s="134">
        <v>0</v>
      </c>
      <c r="G12" s="134">
        <v>59272</v>
      </c>
    </row>
    <row r="13" spans="1:7" ht="32.25" customHeight="1">
      <c r="A13" s="98">
        <v>754</v>
      </c>
      <c r="B13" s="98"/>
      <c r="C13" s="72" t="s">
        <v>96</v>
      </c>
      <c r="D13" s="100">
        <f>SUM(D14:D20)</f>
        <v>275000</v>
      </c>
      <c r="E13" s="100">
        <f>SUM(E14:E20)</f>
        <v>275000</v>
      </c>
      <c r="F13" s="100">
        <f>SUM(F14:F20)</f>
        <v>75000</v>
      </c>
      <c r="G13" s="100">
        <f>SUM(G14:G20)</f>
        <v>200000</v>
      </c>
    </row>
    <row r="14" spans="1:7" ht="32.25" customHeight="1">
      <c r="A14" s="98"/>
      <c r="B14" s="104">
        <v>75412</v>
      </c>
      <c r="C14" s="73" t="s">
        <v>149</v>
      </c>
      <c r="D14" s="134">
        <v>25000</v>
      </c>
      <c r="E14" s="134">
        <v>25000</v>
      </c>
      <c r="F14" s="134">
        <v>25000</v>
      </c>
      <c r="G14" s="134">
        <v>0</v>
      </c>
    </row>
    <row r="15" spans="1:7" ht="32.25" customHeight="1">
      <c r="A15" s="98"/>
      <c r="B15" s="104">
        <v>75412</v>
      </c>
      <c r="C15" s="73" t="s">
        <v>143</v>
      </c>
      <c r="D15" s="134">
        <v>20000</v>
      </c>
      <c r="E15" s="134">
        <v>20000</v>
      </c>
      <c r="F15" s="134">
        <v>20000</v>
      </c>
      <c r="G15" s="134">
        <v>0</v>
      </c>
    </row>
    <row r="16" spans="1:7" ht="32.25" customHeight="1">
      <c r="A16" s="98"/>
      <c r="B16" s="104">
        <v>75412</v>
      </c>
      <c r="C16" s="73" t="s">
        <v>144</v>
      </c>
      <c r="D16" s="134">
        <v>20000</v>
      </c>
      <c r="E16" s="134">
        <v>20000</v>
      </c>
      <c r="F16" s="134">
        <v>20000</v>
      </c>
      <c r="G16" s="134">
        <v>0</v>
      </c>
    </row>
    <row r="17" spans="1:7" ht="32.25" customHeight="1">
      <c r="A17" s="98"/>
      <c r="B17" s="104">
        <v>75412</v>
      </c>
      <c r="C17" s="73" t="s">
        <v>157</v>
      </c>
      <c r="D17" s="134">
        <v>90000</v>
      </c>
      <c r="E17" s="134">
        <v>90000</v>
      </c>
      <c r="F17" s="134">
        <v>0</v>
      </c>
      <c r="G17" s="134">
        <v>90000</v>
      </c>
    </row>
    <row r="18" spans="1:7" ht="33.75" customHeight="1">
      <c r="A18" s="104"/>
      <c r="B18" s="104">
        <v>75412</v>
      </c>
      <c r="C18" s="87" t="s">
        <v>158</v>
      </c>
      <c r="D18" s="134">
        <v>75000</v>
      </c>
      <c r="E18" s="134">
        <v>75000</v>
      </c>
      <c r="F18" s="134">
        <v>0</v>
      </c>
      <c r="G18" s="134">
        <v>75000</v>
      </c>
    </row>
    <row r="19" spans="1:7" ht="33" customHeight="1">
      <c r="A19" s="104"/>
      <c r="B19" s="104">
        <v>75412</v>
      </c>
      <c r="C19" s="73" t="s">
        <v>160</v>
      </c>
      <c r="D19" s="134">
        <v>10000</v>
      </c>
      <c r="E19" s="134">
        <v>10000</v>
      </c>
      <c r="F19" s="134">
        <v>10000</v>
      </c>
      <c r="G19" s="134">
        <v>0</v>
      </c>
    </row>
    <row r="20" spans="1:7" ht="36" customHeight="1">
      <c r="A20" s="104"/>
      <c r="B20" s="104">
        <v>75412</v>
      </c>
      <c r="C20" s="73" t="s">
        <v>161</v>
      </c>
      <c r="D20" s="134">
        <v>35000</v>
      </c>
      <c r="E20" s="134">
        <v>35000</v>
      </c>
      <c r="F20" s="134">
        <v>0</v>
      </c>
      <c r="G20" s="134">
        <v>35000</v>
      </c>
    </row>
    <row r="21" spans="1:7" ht="32.25" customHeight="1">
      <c r="A21" s="98">
        <v>900</v>
      </c>
      <c r="B21" s="98"/>
      <c r="C21" s="72" t="s">
        <v>145</v>
      </c>
      <c r="D21" s="100">
        <f>SUM(D22:D28)</f>
        <v>65862</v>
      </c>
      <c r="E21" s="100">
        <f>SUM(E22:E28)</f>
        <v>65862</v>
      </c>
      <c r="F21" s="100">
        <f>SUM(F22:F28)</f>
        <v>65862</v>
      </c>
      <c r="G21" s="100">
        <f>SUM(G22:G28)</f>
        <v>0</v>
      </c>
    </row>
    <row r="22" spans="1:7" ht="32.25" customHeight="1">
      <c r="A22" s="104"/>
      <c r="B22" s="104">
        <v>90005</v>
      </c>
      <c r="C22" s="87" t="s">
        <v>148</v>
      </c>
      <c r="D22" s="134">
        <v>5862</v>
      </c>
      <c r="E22" s="134">
        <v>5862</v>
      </c>
      <c r="F22" s="134">
        <v>5862</v>
      </c>
      <c r="G22" s="134">
        <v>0</v>
      </c>
    </row>
    <row r="23" spans="1:7" ht="23.25" customHeight="1">
      <c r="A23" s="104"/>
      <c r="B23" s="104">
        <v>90015</v>
      </c>
      <c r="C23" s="73" t="s">
        <v>150</v>
      </c>
      <c r="D23" s="134">
        <v>10000</v>
      </c>
      <c r="E23" s="134">
        <v>10000</v>
      </c>
      <c r="F23" s="134">
        <v>10000</v>
      </c>
      <c r="G23" s="134">
        <v>0</v>
      </c>
    </row>
    <row r="24" spans="1:7" ht="23.25" customHeight="1">
      <c r="A24" s="104"/>
      <c r="B24" s="104">
        <v>90015</v>
      </c>
      <c r="C24" s="87" t="s">
        <v>151</v>
      </c>
      <c r="D24" s="134">
        <v>10000</v>
      </c>
      <c r="E24" s="134">
        <v>10000</v>
      </c>
      <c r="F24" s="134">
        <v>10000</v>
      </c>
      <c r="G24" s="134">
        <v>0</v>
      </c>
    </row>
    <row r="25" spans="1:7" ht="23.25" customHeight="1">
      <c r="A25" s="104"/>
      <c r="B25" s="104">
        <v>90015</v>
      </c>
      <c r="C25" s="87" t="s">
        <v>152</v>
      </c>
      <c r="D25" s="134">
        <v>10000</v>
      </c>
      <c r="E25" s="134">
        <v>10000</v>
      </c>
      <c r="F25" s="134">
        <v>10000</v>
      </c>
      <c r="G25" s="134">
        <v>0</v>
      </c>
    </row>
    <row r="26" spans="1:7" ht="23.25" customHeight="1">
      <c r="A26" s="104"/>
      <c r="B26" s="104">
        <v>90015</v>
      </c>
      <c r="C26" s="73" t="s">
        <v>153</v>
      </c>
      <c r="D26" s="134">
        <v>10000</v>
      </c>
      <c r="E26" s="134">
        <v>10000</v>
      </c>
      <c r="F26" s="134">
        <v>10000</v>
      </c>
      <c r="G26" s="134">
        <v>0</v>
      </c>
    </row>
    <row r="27" spans="1:7" ht="23.25" customHeight="1">
      <c r="A27" s="104"/>
      <c r="B27" s="104">
        <v>90015</v>
      </c>
      <c r="C27" s="73" t="s">
        <v>154</v>
      </c>
      <c r="D27" s="134">
        <v>10000</v>
      </c>
      <c r="E27" s="134">
        <v>10000</v>
      </c>
      <c r="F27" s="134">
        <v>10000</v>
      </c>
      <c r="G27" s="134">
        <v>0</v>
      </c>
    </row>
    <row r="28" spans="1:7" ht="23.25" customHeight="1">
      <c r="A28" s="104"/>
      <c r="B28" s="104">
        <v>90015</v>
      </c>
      <c r="C28" s="73" t="s">
        <v>155</v>
      </c>
      <c r="D28" s="134">
        <v>10000</v>
      </c>
      <c r="E28" s="134">
        <v>10000</v>
      </c>
      <c r="F28" s="134">
        <v>10000</v>
      </c>
      <c r="G28" s="134">
        <v>0</v>
      </c>
    </row>
    <row r="29" spans="1:7" ht="19.5" customHeight="1">
      <c r="A29" s="98">
        <v>926</v>
      </c>
      <c r="B29" s="106"/>
      <c r="C29" s="72" t="s">
        <v>117</v>
      </c>
      <c r="D29" s="100">
        <f>SUM(D30:D31)</f>
        <v>54250</v>
      </c>
      <c r="E29" s="100">
        <f>SUM(E30:E31)</f>
        <v>54250</v>
      </c>
      <c r="F29" s="100">
        <f>SUM(F30:F31)</f>
        <v>0</v>
      </c>
      <c r="G29" s="100">
        <f>SUM(G30:G31)</f>
        <v>54250</v>
      </c>
    </row>
    <row r="30" spans="1:7" ht="32.25" customHeight="1">
      <c r="A30" s="139"/>
      <c r="B30" s="123">
        <v>92601</v>
      </c>
      <c r="C30" s="87" t="s">
        <v>139</v>
      </c>
      <c r="D30" s="40">
        <v>44250</v>
      </c>
      <c r="E30" s="40">
        <v>44250</v>
      </c>
      <c r="F30" s="40">
        <v>0</v>
      </c>
      <c r="G30" s="40">
        <v>44250</v>
      </c>
    </row>
    <row r="31" spans="1:7" ht="32.25" customHeight="1">
      <c r="A31" s="139"/>
      <c r="B31" s="123">
        <v>92695</v>
      </c>
      <c r="C31" s="87" t="s">
        <v>135</v>
      </c>
      <c r="D31" s="40">
        <v>10000</v>
      </c>
      <c r="E31" s="40">
        <v>10000</v>
      </c>
      <c r="F31" s="40">
        <v>0</v>
      </c>
      <c r="G31" s="40">
        <v>10000</v>
      </c>
    </row>
    <row r="32" spans="1:7" ht="12.75">
      <c r="A32" s="117"/>
      <c r="B32" s="118"/>
      <c r="C32" s="115" t="s">
        <v>1</v>
      </c>
      <c r="D32" s="100">
        <f>SUM(D8,D11,D13,D21,D29)</f>
        <v>724384</v>
      </c>
      <c r="E32" s="100">
        <f>SUM(E8,E11,E13,E21,E29)</f>
        <v>724384</v>
      </c>
      <c r="F32" s="100">
        <f>SUM(F8,F11,F13,F21,F29)</f>
        <v>290862</v>
      </c>
      <c r="G32" s="100">
        <f>SUM(G8,G11,G13,G21,G29)</f>
        <v>433522</v>
      </c>
    </row>
  </sheetData>
  <sheetProtection/>
  <mergeCells count="7">
    <mergeCell ref="A4:G4"/>
    <mergeCell ref="A5:A6"/>
    <mergeCell ref="B5:B6"/>
    <mergeCell ref="C5:C6"/>
    <mergeCell ref="D5:D6"/>
    <mergeCell ref="E5:E6"/>
    <mergeCell ref="F5:G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workbookViewId="0" topLeftCell="A1">
      <selection activeCell="I30" sqref="I30"/>
    </sheetView>
  </sheetViews>
  <sheetFormatPr defaultColWidth="9.140625" defaultRowHeight="12.75"/>
  <cols>
    <col min="1" max="1" width="6.7109375" style="0" customWidth="1"/>
    <col min="2" max="2" width="8.57421875" style="0" customWidth="1"/>
    <col min="3" max="3" width="49.00390625" style="0" customWidth="1"/>
    <col min="4" max="4" width="17.28125" style="0" customWidth="1"/>
    <col min="5" max="5" width="14.140625" style="0" customWidth="1"/>
    <col min="6" max="6" width="15.00390625" style="0" customWidth="1"/>
    <col min="7" max="7" width="15.57421875" style="0" customWidth="1"/>
    <col min="8" max="8" width="15.28125" style="0" customWidth="1"/>
    <col min="9" max="9" width="15.00390625" style="0" customWidth="1"/>
    <col min="10" max="10" width="14.00390625" style="0" customWidth="1"/>
  </cols>
  <sheetData>
    <row r="1" spans="4:8" ht="12.75">
      <c r="D1" s="1"/>
      <c r="E1" s="1"/>
      <c r="F1" s="1"/>
      <c r="G1" s="1"/>
      <c r="H1" s="2" t="s">
        <v>230</v>
      </c>
    </row>
    <row r="2" spans="4:8" ht="12.75">
      <c r="D2" s="1"/>
      <c r="E2" s="1"/>
      <c r="F2" s="1"/>
      <c r="G2" s="1"/>
      <c r="H2" s="2" t="s">
        <v>231</v>
      </c>
    </row>
    <row r="3" spans="3:6" ht="18">
      <c r="C3" s="3" t="s">
        <v>18</v>
      </c>
      <c r="D3" s="3"/>
      <c r="E3" s="3"/>
      <c r="F3" s="3"/>
    </row>
    <row r="4" ht="12.75">
      <c r="C4" t="s">
        <v>24</v>
      </c>
    </row>
    <row r="5" spans="1:8" ht="18.75" customHeight="1">
      <c r="A5" s="4"/>
      <c r="B5" s="4"/>
      <c r="C5" s="4"/>
      <c r="D5" s="194" t="s">
        <v>170</v>
      </c>
      <c r="E5" s="195"/>
      <c r="F5" s="195"/>
      <c r="G5" s="195"/>
      <c r="H5" s="196"/>
    </row>
    <row r="6" spans="1:8" ht="17.25" customHeight="1">
      <c r="A6" s="192" t="s">
        <v>0</v>
      </c>
      <c r="B6" s="192" t="s">
        <v>3</v>
      </c>
      <c r="C6" s="192" t="s">
        <v>5</v>
      </c>
      <c r="D6" s="194" t="s">
        <v>1</v>
      </c>
      <c r="E6" s="195"/>
      <c r="F6" s="196"/>
      <c r="G6" s="214" t="s">
        <v>19</v>
      </c>
      <c r="H6" s="215"/>
    </row>
    <row r="7" spans="1:8" ht="12.75">
      <c r="A7" s="192"/>
      <c r="B7" s="192"/>
      <c r="C7" s="192"/>
      <c r="D7" s="200"/>
      <c r="E7" s="201"/>
      <c r="F7" s="202"/>
      <c r="G7" s="206" t="s">
        <v>2</v>
      </c>
      <c r="H7" s="218" t="s">
        <v>4</v>
      </c>
    </row>
    <row r="8" spans="1:8" ht="23.25" customHeight="1">
      <c r="A8" s="5"/>
      <c r="B8" s="5"/>
      <c r="C8" s="6"/>
      <c r="D8" s="7" t="s">
        <v>20</v>
      </c>
      <c r="E8" s="7" t="s">
        <v>21</v>
      </c>
      <c r="F8" s="7" t="s">
        <v>22</v>
      </c>
      <c r="G8" s="217"/>
      <c r="H8" s="219"/>
    </row>
    <row r="9" spans="1:8" ht="12" customHeight="1">
      <c r="A9" s="154">
        <v>1</v>
      </c>
      <c r="B9" s="154">
        <v>2</v>
      </c>
      <c r="C9" s="154">
        <v>3</v>
      </c>
      <c r="D9" s="216">
        <v>4</v>
      </c>
      <c r="E9" s="216"/>
      <c r="F9" s="216"/>
      <c r="G9" s="154">
        <v>5</v>
      </c>
      <c r="H9" s="154">
        <v>6</v>
      </c>
    </row>
    <row r="10" spans="1:10" s="61" customFormat="1" ht="27" customHeight="1">
      <c r="A10" s="133" t="s">
        <v>232</v>
      </c>
      <c r="B10" s="98"/>
      <c r="C10" s="183" t="s">
        <v>233</v>
      </c>
      <c r="D10" s="140">
        <v>196000</v>
      </c>
      <c r="E10" s="140">
        <v>3000</v>
      </c>
      <c r="F10" s="140">
        <f>D10+E10</f>
        <v>199000</v>
      </c>
      <c r="G10" s="140">
        <v>199000</v>
      </c>
      <c r="H10" s="140">
        <v>0</v>
      </c>
      <c r="I10" s="175"/>
      <c r="J10" s="175"/>
    </row>
    <row r="11" spans="1:10" s="8" customFormat="1" ht="21.75" customHeight="1">
      <c r="A11" s="131"/>
      <c r="B11" s="104">
        <v>71004</v>
      </c>
      <c r="C11" s="182" t="s">
        <v>234</v>
      </c>
      <c r="D11" s="180">
        <v>96000</v>
      </c>
      <c r="E11" s="180">
        <v>3000</v>
      </c>
      <c r="F11" s="180">
        <f>D11+E11</f>
        <v>99000</v>
      </c>
      <c r="G11" s="180">
        <v>99000</v>
      </c>
      <c r="H11" s="180">
        <v>0</v>
      </c>
      <c r="I11" s="174"/>
      <c r="J11" s="174"/>
    </row>
    <row r="12" spans="1:10" s="61" customFormat="1" ht="21.75" customHeight="1">
      <c r="A12" s="133" t="s">
        <v>227</v>
      </c>
      <c r="B12" s="98"/>
      <c r="C12" s="183" t="s">
        <v>228</v>
      </c>
      <c r="D12" s="140">
        <v>221000</v>
      </c>
      <c r="E12" s="140">
        <v>-3000</v>
      </c>
      <c r="F12" s="140">
        <f>D12+E12</f>
        <v>218000</v>
      </c>
      <c r="G12" s="140">
        <f>F12</f>
        <v>218000</v>
      </c>
      <c r="H12" s="140">
        <v>0</v>
      </c>
      <c r="I12" s="175"/>
      <c r="J12" s="175"/>
    </row>
    <row r="13" spans="1:10" s="8" customFormat="1" ht="21.75" customHeight="1">
      <c r="A13" s="131"/>
      <c r="B13" s="104">
        <v>75818</v>
      </c>
      <c r="C13" s="182" t="s">
        <v>229</v>
      </c>
      <c r="D13" s="180">
        <v>210000</v>
      </c>
      <c r="E13" s="180">
        <v>-3000</v>
      </c>
      <c r="F13" s="180">
        <f>D13+E13</f>
        <v>207000</v>
      </c>
      <c r="G13" s="180">
        <f>E13</f>
        <v>-3000</v>
      </c>
      <c r="H13" s="180">
        <v>0</v>
      </c>
      <c r="I13" s="174"/>
      <c r="J13" s="174"/>
    </row>
    <row r="14" spans="1:10" ht="21" customHeight="1">
      <c r="A14" s="213" t="s">
        <v>17</v>
      </c>
      <c r="B14" s="213"/>
      <c r="C14" s="213"/>
      <c r="D14" s="148">
        <v>39596178</v>
      </c>
      <c r="E14" s="148">
        <v>0</v>
      </c>
      <c r="F14" s="148">
        <f>D14+E14</f>
        <v>39596178</v>
      </c>
      <c r="G14" s="132">
        <v>32460034.58</v>
      </c>
      <c r="H14" s="132">
        <v>7136143.42</v>
      </c>
      <c r="I14" s="151"/>
      <c r="J14" s="151"/>
    </row>
    <row r="15" spans="1:8" ht="12.75">
      <c r="A15" s="55"/>
      <c r="B15" s="55"/>
      <c r="C15" s="55"/>
      <c r="D15" s="56"/>
      <c r="E15" s="56"/>
      <c r="F15" s="56"/>
      <c r="G15" s="56"/>
      <c r="H15" s="56"/>
    </row>
    <row r="16" spans="1:8" ht="12.75">
      <c r="A16" s="55"/>
      <c r="B16" s="55"/>
      <c r="C16" s="55"/>
      <c r="D16" s="56"/>
      <c r="E16" s="56"/>
      <c r="F16" s="56"/>
      <c r="G16" s="56"/>
      <c r="H16" s="56"/>
    </row>
    <row r="17" spans="1:8" ht="12.75">
      <c r="A17" s="55"/>
      <c r="B17" s="55"/>
      <c r="C17" s="55"/>
      <c r="D17" s="56"/>
      <c r="E17" s="56"/>
      <c r="F17" s="56"/>
      <c r="G17" s="56"/>
      <c r="H17" s="56"/>
    </row>
    <row r="19" ht="12.75">
      <c r="A19" s="18"/>
    </row>
    <row r="20" ht="12.75">
      <c r="A20" s="26"/>
    </row>
  </sheetData>
  <sheetProtection/>
  <mergeCells count="10">
    <mergeCell ref="D5:H5"/>
    <mergeCell ref="C6:C7"/>
    <mergeCell ref="B6:B7"/>
    <mergeCell ref="A6:A7"/>
    <mergeCell ref="A14:C14"/>
    <mergeCell ref="G6:H6"/>
    <mergeCell ref="D6:F7"/>
    <mergeCell ref="D9:F9"/>
    <mergeCell ref="G7:G8"/>
    <mergeCell ref="H7:H8"/>
  </mergeCells>
  <printOptions/>
  <pageMargins left="0.3937007874015748" right="0.03937007874015748" top="0.1968503937007874" bottom="0.1968503937007874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2"/>
  <sheetViews>
    <sheetView tabSelected="1" view="pageBreakPreview" zoomScaleSheetLayoutView="100" workbookViewId="0" topLeftCell="A1">
      <selection activeCell="Q6" sqref="Q6"/>
    </sheetView>
  </sheetViews>
  <sheetFormatPr defaultColWidth="9.140625" defaultRowHeight="12.75"/>
  <cols>
    <col min="1" max="1" width="4.140625" style="0" customWidth="1"/>
    <col min="2" max="2" width="6.7109375" style="0" customWidth="1"/>
    <col min="3" max="3" width="27.140625" style="0" customWidth="1"/>
    <col min="4" max="4" width="13.421875" style="0" customWidth="1"/>
    <col min="5" max="5" width="12.7109375" style="0" customWidth="1"/>
    <col min="6" max="6" width="13.8515625" style="0" customWidth="1"/>
    <col min="7" max="7" width="13.7109375" style="0" customWidth="1"/>
    <col min="8" max="8" width="13.57421875" style="0" customWidth="1"/>
    <col min="9" max="9" width="12.57421875" style="0" customWidth="1"/>
    <col min="10" max="10" width="12.421875" style="0" customWidth="1"/>
    <col min="11" max="11" width="13.28125" style="0" customWidth="1"/>
    <col min="12" max="12" width="10.28125" style="0" bestFit="1" customWidth="1"/>
    <col min="13" max="13" width="8.28125" style="0" customWidth="1"/>
    <col min="14" max="14" width="10.421875" style="0" customWidth="1"/>
  </cols>
  <sheetData>
    <row r="1" spans="1:14" ht="14.25" customHeight="1">
      <c r="A1" s="10"/>
      <c r="B1" s="11"/>
      <c r="C1" s="11"/>
      <c r="D1" s="11"/>
      <c r="E1" s="11"/>
      <c r="F1" s="11"/>
      <c r="G1" s="12"/>
      <c r="H1" s="13"/>
      <c r="I1" s="14"/>
      <c r="J1" s="15"/>
      <c r="K1" s="15"/>
      <c r="L1" s="15"/>
      <c r="M1" s="16"/>
      <c r="N1" s="2" t="s">
        <v>235</v>
      </c>
    </row>
    <row r="2" spans="1:14" ht="15.75" customHeight="1">
      <c r="A2" s="10"/>
      <c r="B2" s="11"/>
      <c r="C2" s="11"/>
      <c r="D2" s="11"/>
      <c r="E2" s="11"/>
      <c r="F2" s="11"/>
      <c r="G2" s="14"/>
      <c r="H2" s="13"/>
      <c r="I2" s="14"/>
      <c r="J2" s="15"/>
      <c r="K2" s="15"/>
      <c r="L2" s="15"/>
      <c r="M2" s="16"/>
      <c r="N2" s="2" t="s">
        <v>231</v>
      </c>
    </row>
    <row r="3" spans="1:10" ht="17.25" customHeight="1">
      <c r="A3" s="19"/>
      <c r="B3" s="19"/>
      <c r="C3" s="19"/>
      <c r="D3" s="19"/>
      <c r="E3" s="19"/>
      <c r="F3" s="19"/>
      <c r="G3" s="20" t="s">
        <v>15</v>
      </c>
      <c r="H3" s="18"/>
      <c r="I3" s="21"/>
      <c r="J3" s="22"/>
    </row>
    <row r="4" spans="1:14" ht="12.75">
      <c r="A4" s="230" t="s">
        <v>0</v>
      </c>
      <c r="B4" s="230" t="s">
        <v>3</v>
      </c>
      <c r="C4" s="230" t="s">
        <v>5</v>
      </c>
      <c r="D4" s="223" t="s">
        <v>1</v>
      </c>
      <c r="E4" s="224"/>
      <c r="F4" s="225"/>
      <c r="G4" s="230" t="s">
        <v>8</v>
      </c>
      <c r="H4" s="232" t="s">
        <v>6</v>
      </c>
      <c r="I4" s="233"/>
      <c r="J4" s="230" t="s">
        <v>9</v>
      </c>
      <c r="K4" s="230" t="s">
        <v>10</v>
      </c>
      <c r="L4" s="230" t="s">
        <v>12</v>
      </c>
      <c r="M4" s="230" t="s">
        <v>13</v>
      </c>
      <c r="N4" s="230" t="s">
        <v>14</v>
      </c>
    </row>
    <row r="5" spans="1:14" ht="57.75" customHeight="1">
      <c r="A5" s="231"/>
      <c r="B5" s="231"/>
      <c r="C5" s="231"/>
      <c r="D5" s="226"/>
      <c r="E5" s="227"/>
      <c r="F5" s="228"/>
      <c r="G5" s="231"/>
      <c r="H5" s="24" t="s">
        <v>16</v>
      </c>
      <c r="I5" s="24" t="s">
        <v>11</v>
      </c>
      <c r="J5" s="231"/>
      <c r="K5" s="231"/>
      <c r="L5" s="231"/>
      <c r="M5" s="231"/>
      <c r="N5" s="231"/>
    </row>
    <row r="6" spans="1:14" ht="16.5" customHeight="1">
      <c r="A6" s="23"/>
      <c r="B6" s="23"/>
      <c r="C6" s="23"/>
      <c r="D6" s="23" t="s">
        <v>20</v>
      </c>
      <c r="E6" s="23" t="s">
        <v>21</v>
      </c>
      <c r="F6" s="23" t="s">
        <v>23</v>
      </c>
      <c r="G6" s="23"/>
      <c r="H6" s="23"/>
      <c r="I6" s="23"/>
      <c r="J6" s="23"/>
      <c r="K6" s="23"/>
      <c r="L6" s="23"/>
      <c r="M6" s="23"/>
      <c r="N6" s="23"/>
    </row>
    <row r="7" spans="1:14" ht="13.5" customHeight="1">
      <c r="A7" s="177">
        <v>1</v>
      </c>
      <c r="B7" s="177">
        <v>2</v>
      </c>
      <c r="C7" s="177">
        <v>3</v>
      </c>
      <c r="D7" s="229">
        <v>4</v>
      </c>
      <c r="E7" s="229"/>
      <c r="F7" s="229"/>
      <c r="G7" s="177">
        <v>5</v>
      </c>
      <c r="H7" s="177">
        <v>6</v>
      </c>
      <c r="I7" s="177">
        <v>7</v>
      </c>
      <c r="J7" s="177">
        <v>8</v>
      </c>
      <c r="K7" s="177">
        <v>9</v>
      </c>
      <c r="L7" s="177">
        <v>10</v>
      </c>
      <c r="M7" s="177">
        <v>11</v>
      </c>
      <c r="N7" s="177">
        <v>0</v>
      </c>
    </row>
    <row r="8" spans="1:14" ht="41.25" customHeight="1">
      <c r="A8" s="133" t="s">
        <v>232</v>
      </c>
      <c r="B8" s="98"/>
      <c r="C8" s="183" t="s">
        <v>233</v>
      </c>
      <c r="D8" s="178">
        <v>196000</v>
      </c>
      <c r="E8" s="178">
        <v>3000</v>
      </c>
      <c r="F8" s="178">
        <f>D8+E8</f>
        <v>199000</v>
      </c>
      <c r="G8" s="178">
        <v>119000</v>
      </c>
      <c r="H8" s="178">
        <v>20000</v>
      </c>
      <c r="I8" s="178">
        <v>99000</v>
      </c>
      <c r="J8" s="178">
        <v>80000</v>
      </c>
      <c r="K8" s="178">
        <v>0</v>
      </c>
      <c r="L8" s="178">
        <v>0</v>
      </c>
      <c r="M8" s="178">
        <v>0</v>
      </c>
      <c r="N8" s="178">
        <v>0</v>
      </c>
    </row>
    <row r="9" spans="1:14" s="8" customFormat="1" ht="30" customHeight="1">
      <c r="A9" s="131"/>
      <c r="B9" s="104">
        <v>71004</v>
      </c>
      <c r="C9" s="182" t="s">
        <v>234</v>
      </c>
      <c r="D9" s="181">
        <v>96000</v>
      </c>
      <c r="E9" s="181">
        <v>3000</v>
      </c>
      <c r="F9" s="181">
        <f>D9+E9</f>
        <v>99000</v>
      </c>
      <c r="G9" s="181">
        <v>3000</v>
      </c>
      <c r="H9" s="181">
        <v>0</v>
      </c>
      <c r="I9" s="181">
        <v>3000</v>
      </c>
      <c r="J9" s="181">
        <v>0</v>
      </c>
      <c r="K9" s="181">
        <v>0</v>
      </c>
      <c r="L9" s="181">
        <v>0</v>
      </c>
      <c r="M9" s="181">
        <v>0</v>
      </c>
      <c r="N9" s="181">
        <v>0</v>
      </c>
    </row>
    <row r="10" spans="1:14" s="8" customFormat="1" ht="21.75" customHeight="1">
      <c r="A10" s="133" t="s">
        <v>227</v>
      </c>
      <c r="B10" s="98"/>
      <c r="C10" s="183" t="s">
        <v>228</v>
      </c>
      <c r="D10" s="178">
        <v>221000</v>
      </c>
      <c r="E10" s="178">
        <v>-3000</v>
      </c>
      <c r="F10" s="178">
        <f>D10+E10</f>
        <v>218000</v>
      </c>
      <c r="G10" s="178">
        <f>F10</f>
        <v>218000</v>
      </c>
      <c r="H10" s="178">
        <v>0</v>
      </c>
      <c r="I10" s="178">
        <v>218000</v>
      </c>
      <c r="J10" s="178">
        <v>0</v>
      </c>
      <c r="K10" s="178">
        <v>0</v>
      </c>
      <c r="L10" s="178">
        <v>0</v>
      </c>
      <c r="M10" s="178">
        <v>0</v>
      </c>
      <c r="N10" s="178">
        <v>0</v>
      </c>
    </row>
    <row r="11" spans="1:14" s="8" customFormat="1" ht="21.75" customHeight="1">
      <c r="A11" s="131"/>
      <c r="B11" s="104">
        <v>75818</v>
      </c>
      <c r="C11" s="182" t="s">
        <v>229</v>
      </c>
      <c r="D11" s="181">
        <v>210000</v>
      </c>
      <c r="E11" s="181">
        <v>-3000</v>
      </c>
      <c r="F11" s="181">
        <f>D11+E11</f>
        <v>207000</v>
      </c>
      <c r="G11" s="181">
        <v>-3000</v>
      </c>
      <c r="H11" s="181">
        <v>0</v>
      </c>
      <c r="I11" s="181">
        <v>-3000</v>
      </c>
      <c r="J11" s="181">
        <v>0</v>
      </c>
      <c r="K11" s="181">
        <v>0</v>
      </c>
      <c r="L11" s="181">
        <v>0</v>
      </c>
      <c r="M11" s="181">
        <v>0</v>
      </c>
      <c r="N11" s="181">
        <v>0</v>
      </c>
    </row>
    <row r="12" spans="1:14" s="61" customFormat="1" ht="23.25" customHeight="1">
      <c r="A12" s="220" t="s">
        <v>7</v>
      </c>
      <c r="B12" s="221"/>
      <c r="C12" s="222"/>
      <c r="D12" s="176">
        <v>32460034.58</v>
      </c>
      <c r="E12" s="176">
        <v>0</v>
      </c>
      <c r="F12" s="179">
        <f>D12+E12</f>
        <v>32460034.58</v>
      </c>
      <c r="G12" s="178">
        <v>26442723.16</v>
      </c>
      <c r="H12" s="176">
        <v>19494333</v>
      </c>
      <c r="I12" s="176">
        <v>6948390.16</v>
      </c>
      <c r="J12" s="176">
        <v>2238999</v>
      </c>
      <c r="K12" s="176">
        <v>3402824</v>
      </c>
      <c r="L12" s="176">
        <v>201906.42</v>
      </c>
      <c r="M12" s="176">
        <v>0</v>
      </c>
      <c r="N12" s="176">
        <v>173582</v>
      </c>
    </row>
    <row r="13" s="61" customFormat="1" ht="12.75"/>
    <row r="14" s="61" customFormat="1" ht="12.75"/>
    <row r="15" s="61" customFormat="1" ht="12.75"/>
    <row r="16" s="61" customFormat="1" ht="12.75"/>
    <row r="17" s="61" customFormat="1" ht="12.75"/>
    <row r="18" s="61" customFormat="1" ht="12.75"/>
    <row r="19" s="61" customFormat="1" ht="12.75"/>
    <row r="20" s="61" customFormat="1" ht="12.75"/>
    <row r="21" s="61" customFormat="1" ht="12.75"/>
    <row r="22" s="61" customFormat="1" ht="12.75"/>
    <row r="23" s="61" customFormat="1" ht="12.75"/>
    <row r="24" s="61" customFormat="1" ht="12.75"/>
    <row r="25" s="61" customFormat="1" ht="12.75"/>
    <row r="26" s="61" customFormat="1" ht="12.75"/>
    <row r="27" s="61" customFormat="1" ht="12.75"/>
    <row r="28" s="61" customFormat="1" ht="12.75"/>
    <row r="29" s="61" customFormat="1" ht="12.75"/>
    <row r="30" s="61" customFormat="1" ht="12.75"/>
    <row r="31" s="61" customFormat="1" ht="12.75"/>
    <row r="32" s="61" customFormat="1" ht="12.75"/>
    <row r="33" s="61" customFormat="1" ht="12.75"/>
    <row r="34" s="61" customFormat="1" ht="12.75"/>
    <row r="35" s="61" customFormat="1" ht="12.75"/>
    <row r="36" s="61" customFormat="1" ht="12.75"/>
    <row r="37" s="61" customFormat="1" ht="12.75"/>
    <row r="38" s="61" customFormat="1" ht="12.75"/>
    <row r="39" s="61" customFormat="1" ht="12.75"/>
    <row r="40" s="61" customFormat="1" ht="12.75"/>
    <row r="41" s="61" customFormat="1" ht="12.75"/>
    <row r="42" s="61" customFormat="1" ht="12.75"/>
    <row r="43" s="61" customFormat="1" ht="12.75"/>
    <row r="44" s="61" customFormat="1" ht="12.75"/>
    <row r="45" s="61" customFormat="1" ht="12.75"/>
    <row r="46" s="61" customFormat="1" ht="12.75"/>
    <row r="47" s="61" customFormat="1" ht="12.75"/>
    <row r="48" s="61" customFormat="1" ht="12.75"/>
    <row r="49" s="61" customFormat="1" ht="12.75"/>
    <row r="50" s="61" customFormat="1" ht="12.75"/>
    <row r="51" s="61" customFormat="1" ht="12.75"/>
  </sheetData>
  <sheetProtection/>
  <mergeCells count="13">
    <mergeCell ref="N4:N5"/>
    <mergeCell ref="J4:J5"/>
    <mergeCell ref="H4:I4"/>
    <mergeCell ref="G4:G5"/>
    <mergeCell ref="K4:K5"/>
    <mergeCell ref="L4:L5"/>
    <mergeCell ref="M4:M5"/>
    <mergeCell ref="A12:C12"/>
    <mergeCell ref="D4:F5"/>
    <mergeCell ref="D7:F7"/>
    <mergeCell ref="C4:C5"/>
    <mergeCell ref="B4:B5"/>
    <mergeCell ref="A4:A5"/>
  </mergeCells>
  <printOptions/>
  <pageMargins left="0.03937007874015748" right="0.03937007874015748" top="0.7480314960629921" bottom="0.7480314960629921" header="0.31496062992125984" footer="0.31496062992125984"/>
  <pageSetup fitToHeight="0" horizontalDpi="600" verticalDpi="600" orientation="landscape" paperSize="9" scale="85" r:id="rId3"/>
  <legacyDrawing r:id="rId2"/>
  <oleObjects>
    <oleObject progId="Word.Document.8" shapeId="1044624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5"/>
  <sheetViews>
    <sheetView zoomScalePageLayoutView="0" workbookViewId="0" topLeftCell="A1">
      <selection activeCell="O8" sqref="O8"/>
    </sheetView>
  </sheetViews>
  <sheetFormatPr defaultColWidth="9.140625" defaultRowHeight="12.75"/>
  <cols>
    <col min="1" max="1" width="5.140625" style="18" customWidth="1"/>
    <col min="2" max="2" width="7.8515625" style="18" customWidth="1"/>
    <col min="3" max="3" width="21.421875" style="18" customWidth="1"/>
    <col min="4" max="4" width="14.57421875" style="37" customWidth="1"/>
    <col min="5" max="5" width="11.8515625" style="37" customWidth="1"/>
    <col min="6" max="6" width="12.28125" style="37" customWidth="1"/>
    <col min="7" max="7" width="14.57421875" style="63" customWidth="1"/>
    <col min="8" max="8" width="11.8515625" style="0" customWidth="1"/>
    <col min="9" max="9" width="12.28125" style="0" customWidth="1"/>
    <col min="10" max="11" width="12.57421875" style="0" customWidth="1"/>
  </cols>
  <sheetData>
    <row r="1" spans="3:11" ht="15.75" customHeight="1">
      <c r="C1" s="234" t="s">
        <v>226</v>
      </c>
      <c r="D1" s="235"/>
      <c r="E1" s="235"/>
      <c r="F1" s="235"/>
      <c r="G1" s="235"/>
      <c r="H1" s="235"/>
      <c r="I1" s="235"/>
      <c r="J1" s="235"/>
      <c r="K1" s="235"/>
    </row>
    <row r="2" spans="7:11" ht="12.75">
      <c r="G2" s="236" t="s">
        <v>206</v>
      </c>
      <c r="H2" s="236"/>
      <c r="I2" s="236"/>
      <c r="J2" s="236"/>
      <c r="K2" s="236"/>
    </row>
    <row r="3" spans="1:11" ht="42.75" customHeight="1">
      <c r="A3" s="237" t="s">
        <v>216</v>
      </c>
      <c r="B3" s="237"/>
      <c r="C3" s="237"/>
      <c r="D3" s="237"/>
      <c r="E3" s="237"/>
      <c r="F3" s="237"/>
      <c r="G3" s="237"/>
      <c r="H3" s="237"/>
      <c r="I3" s="237"/>
      <c r="J3" s="237"/>
      <c r="K3" s="237"/>
    </row>
    <row r="4" spans="1:11" s="130" customFormat="1" ht="45" customHeight="1">
      <c r="A4" s="238" t="s">
        <v>0</v>
      </c>
      <c r="B4" s="238" t="s">
        <v>3</v>
      </c>
      <c r="C4" s="238" t="s">
        <v>109</v>
      </c>
      <c r="D4" s="240" t="s">
        <v>129</v>
      </c>
      <c r="E4" s="241"/>
      <c r="F4" s="242"/>
      <c r="G4" s="243" t="s">
        <v>130</v>
      </c>
      <c r="H4" s="244"/>
      <c r="I4" s="245"/>
      <c r="J4" s="246" t="s">
        <v>54</v>
      </c>
      <c r="K4" s="246"/>
    </row>
    <row r="5" spans="1:11" s="130" customFormat="1" ht="65.25" customHeight="1">
      <c r="A5" s="239"/>
      <c r="B5" s="239"/>
      <c r="C5" s="239"/>
      <c r="D5" s="186" t="s">
        <v>217</v>
      </c>
      <c r="E5" s="184" t="s">
        <v>21</v>
      </c>
      <c r="F5" s="76" t="s">
        <v>218</v>
      </c>
      <c r="G5" s="186" t="s">
        <v>217</v>
      </c>
      <c r="H5" s="184" t="s">
        <v>21</v>
      </c>
      <c r="I5" s="185" t="s">
        <v>58</v>
      </c>
      <c r="J5" s="76" t="s">
        <v>125</v>
      </c>
      <c r="K5" s="76" t="s">
        <v>126</v>
      </c>
    </row>
    <row r="6" spans="1:11" ht="9" customHeight="1">
      <c r="A6" s="38">
        <v>1</v>
      </c>
      <c r="B6" s="38">
        <v>2</v>
      </c>
      <c r="C6" s="38">
        <v>3</v>
      </c>
      <c r="D6" s="38">
        <v>4</v>
      </c>
      <c r="E6" s="38">
        <v>5</v>
      </c>
      <c r="F6" s="39">
        <v>6</v>
      </c>
      <c r="G6" s="39">
        <v>7</v>
      </c>
      <c r="H6" s="39">
        <v>8</v>
      </c>
      <c r="I6" s="39">
        <v>9</v>
      </c>
      <c r="J6" s="39">
        <v>10</v>
      </c>
      <c r="K6" s="39">
        <v>11</v>
      </c>
    </row>
    <row r="7" spans="1:11" s="61" customFormat="1" ht="39.75" customHeight="1">
      <c r="A7" s="133" t="s">
        <v>219</v>
      </c>
      <c r="B7" s="133"/>
      <c r="C7" s="138" t="s">
        <v>220</v>
      </c>
      <c r="D7" s="140">
        <v>4361792</v>
      </c>
      <c r="E7" s="190">
        <v>198</v>
      </c>
      <c r="F7" s="140">
        <f>D7+E7</f>
        <v>4361990</v>
      </c>
      <c r="G7" s="140">
        <v>4361792</v>
      </c>
      <c r="H7" s="190">
        <v>198</v>
      </c>
      <c r="I7" s="140">
        <f>G7+H7</f>
        <v>4361990</v>
      </c>
      <c r="J7" s="127">
        <f>I7</f>
        <v>4361990</v>
      </c>
      <c r="K7" s="140">
        <v>0</v>
      </c>
    </row>
    <row r="8" spans="1:11" s="8" customFormat="1" ht="35.25" customHeight="1">
      <c r="A8" s="131"/>
      <c r="B8" s="131" t="s">
        <v>224</v>
      </c>
      <c r="C8" s="87" t="s">
        <v>223</v>
      </c>
      <c r="D8" s="180">
        <v>403</v>
      </c>
      <c r="E8" s="189">
        <v>198</v>
      </c>
      <c r="F8" s="180">
        <f>D8+E8</f>
        <v>601</v>
      </c>
      <c r="G8" s="180">
        <v>403</v>
      </c>
      <c r="H8" s="189">
        <f>E8</f>
        <v>198</v>
      </c>
      <c r="I8" s="180">
        <f>G8+H8</f>
        <v>601</v>
      </c>
      <c r="J8" s="126">
        <f>H8</f>
        <v>198</v>
      </c>
      <c r="K8" s="180">
        <v>0</v>
      </c>
    </row>
    <row r="9" spans="1:11" s="61" customFormat="1" ht="34.5" customHeight="1">
      <c r="A9" s="117"/>
      <c r="B9" s="118"/>
      <c r="C9" s="115" t="s">
        <v>1</v>
      </c>
      <c r="D9" s="187">
        <v>5622479.96</v>
      </c>
      <c r="E9" s="187">
        <v>198</v>
      </c>
      <c r="F9" s="127">
        <f>SUM(D9:E9)</f>
        <v>5622677.96</v>
      </c>
      <c r="G9" s="127">
        <v>5622479.96</v>
      </c>
      <c r="H9" s="187">
        <v>198</v>
      </c>
      <c r="I9" s="127">
        <f>SUM(G9:H9)</f>
        <v>5622677.96</v>
      </c>
      <c r="J9" s="127">
        <f>I9-K9</f>
        <v>5622677.96</v>
      </c>
      <c r="K9" s="140">
        <v>0</v>
      </c>
    </row>
    <row r="10" ht="18" customHeight="1"/>
    <row r="11" spans="1:11" s="61" customFormat="1" ht="17.25" customHeight="1">
      <c r="A11" s="18"/>
      <c r="B11" s="18"/>
      <c r="C11" s="18"/>
      <c r="D11" s="37"/>
      <c r="E11" s="37"/>
      <c r="F11" s="37"/>
      <c r="G11" s="63"/>
      <c r="H11"/>
      <c r="I11"/>
      <c r="J11"/>
      <c r="K11"/>
    </row>
    <row r="12" ht="16.5" customHeight="1"/>
    <row r="13" spans="1:11" s="61" customFormat="1" ht="29.25" customHeight="1">
      <c r="A13" s="18"/>
      <c r="B13" s="18"/>
      <c r="C13" s="18"/>
      <c r="D13" s="37"/>
      <c r="E13" s="37"/>
      <c r="F13" s="37"/>
      <c r="G13" s="63"/>
      <c r="H13"/>
      <c r="I13"/>
      <c r="J13"/>
      <c r="K13"/>
    </row>
    <row r="14" spans="1:11" s="8" customFormat="1" ht="21" customHeight="1">
      <c r="A14" s="18"/>
      <c r="B14" s="18"/>
      <c r="C14" s="18"/>
      <c r="D14" s="37"/>
      <c r="E14" s="37"/>
      <c r="F14" s="37"/>
      <c r="G14" s="63"/>
      <c r="H14"/>
      <c r="I14"/>
      <c r="J14"/>
      <c r="K14"/>
    </row>
    <row r="15" ht="19.5" customHeight="1"/>
    <row r="16" spans="1:11" s="61" customFormat="1" ht="16.5" customHeight="1">
      <c r="A16" s="18"/>
      <c r="B16" s="18"/>
      <c r="C16" s="18"/>
      <c r="D16" s="37"/>
      <c r="E16" s="37"/>
      <c r="F16" s="37"/>
      <c r="G16" s="63"/>
      <c r="H16"/>
      <c r="I16"/>
      <c r="J16"/>
      <c r="K16"/>
    </row>
    <row r="17" ht="52.5" customHeight="1"/>
    <row r="18" ht="69" customHeight="1"/>
    <row r="19" spans="1:11" s="61" customFormat="1" ht="84.75" customHeight="1">
      <c r="A19" s="18"/>
      <c r="B19" s="18"/>
      <c r="C19" s="18"/>
      <c r="D19" s="37"/>
      <c r="E19" s="37"/>
      <c r="F19" s="37"/>
      <c r="G19" s="63"/>
      <c r="H19"/>
      <c r="I19"/>
      <c r="J19"/>
      <c r="K19"/>
    </row>
    <row r="20" ht="21" customHeight="1"/>
    <row r="21" ht="50.25" customHeight="1"/>
    <row r="22" spans="1:23" s="188" customFormat="1" ht="20.25" customHeight="1">
      <c r="A22" s="18"/>
      <c r="B22" s="18"/>
      <c r="C22" s="18"/>
      <c r="D22" s="37"/>
      <c r="E22" s="37"/>
      <c r="F22" s="37"/>
      <c r="G22" s="63"/>
      <c r="H22"/>
      <c r="I22"/>
      <c r="J22"/>
      <c r="K22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</row>
    <row r="23" ht="93.75" customHeight="1"/>
    <row r="24" spans="1:11" s="61" customFormat="1" ht="19.5" customHeight="1">
      <c r="A24" s="18"/>
      <c r="B24" s="18"/>
      <c r="C24" s="18"/>
      <c r="D24" s="37"/>
      <c r="E24" s="37"/>
      <c r="F24" s="37"/>
      <c r="G24" s="63"/>
      <c r="H24"/>
      <c r="I24"/>
      <c r="J24"/>
      <c r="K24"/>
    </row>
    <row r="25" spans="1:11" s="51" customFormat="1" ht="19.5" customHeight="1">
      <c r="A25" s="18"/>
      <c r="B25" s="18"/>
      <c r="C25" s="18"/>
      <c r="D25" s="37"/>
      <c r="E25" s="37"/>
      <c r="F25" s="37"/>
      <c r="G25" s="63"/>
      <c r="H25"/>
      <c r="I25"/>
      <c r="J25"/>
      <c r="K25"/>
    </row>
  </sheetData>
  <sheetProtection/>
  <mergeCells count="9">
    <mergeCell ref="C1:K1"/>
    <mergeCell ref="G2:K2"/>
    <mergeCell ref="A3:K3"/>
    <mergeCell ref="A4:A5"/>
    <mergeCell ref="B4:B5"/>
    <mergeCell ref="C4:C5"/>
    <mergeCell ref="D4:F4"/>
    <mergeCell ref="G4:I4"/>
    <mergeCell ref="J4:K4"/>
  </mergeCells>
  <printOptions/>
  <pageMargins left="0.7874015748031497" right="0.7874015748031497" top="0.5905511811023623" bottom="0.3937007874015748" header="0.5118110236220472" footer="0.5118110236220472"/>
  <pageSetup fitToHeight="1" fitToWidth="1" horizontalDpi="600" verticalDpi="600" orientation="landscape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33"/>
  <sheetViews>
    <sheetView zoomScaleSheetLayoutView="100" workbookViewId="0" topLeftCell="A16">
      <selection activeCell="O12" sqref="O12"/>
    </sheetView>
  </sheetViews>
  <sheetFormatPr defaultColWidth="9.140625" defaultRowHeight="12.75"/>
  <cols>
    <col min="1" max="1" width="5.8515625" style="0" customWidth="1"/>
    <col min="2" max="2" width="8.00390625" style="0" customWidth="1"/>
    <col min="3" max="3" width="30.7109375" style="0" customWidth="1"/>
    <col min="4" max="4" width="13.00390625" style="0" customWidth="1"/>
    <col min="5" max="5" width="11.7109375" style="0" bestFit="1" customWidth="1"/>
    <col min="6" max="6" width="12.8515625" style="0" customWidth="1"/>
    <col min="7" max="7" width="13.421875" style="0" customWidth="1"/>
    <col min="8" max="8" width="13.7109375" style="0" customWidth="1"/>
    <col min="9" max="9" width="11.00390625" style="0" customWidth="1"/>
    <col min="10" max="10" width="10.421875" style="0" customWidth="1"/>
    <col min="11" max="11" width="12.28125" style="0" customWidth="1"/>
  </cols>
  <sheetData>
    <row r="1" spans="1:12" ht="12.75">
      <c r="A1" s="18"/>
      <c r="B1" s="18"/>
      <c r="C1" s="18"/>
      <c r="D1" s="18"/>
      <c r="E1" s="18"/>
      <c r="F1" s="27"/>
      <c r="G1" s="28"/>
      <c r="H1" s="28"/>
      <c r="I1" s="28"/>
      <c r="J1" s="29"/>
      <c r="K1" s="2" t="s">
        <v>207</v>
      </c>
      <c r="L1" s="16"/>
    </row>
    <row r="2" spans="1:12" ht="15" customHeight="1">
      <c r="A2" s="17"/>
      <c r="B2" s="17"/>
      <c r="C2" s="17"/>
      <c r="D2" s="17"/>
      <c r="E2" s="17"/>
      <c r="F2" s="30"/>
      <c r="G2" s="30"/>
      <c r="H2" s="28"/>
      <c r="I2" s="28"/>
      <c r="J2" s="31"/>
      <c r="K2" s="2" t="s">
        <v>162</v>
      </c>
      <c r="L2" s="16"/>
    </row>
    <row r="3" spans="1:11" ht="12.75" customHeight="1">
      <c r="A3" s="19"/>
      <c r="B3" s="19"/>
      <c r="C3" s="19"/>
      <c r="D3" s="19"/>
      <c r="E3" s="10" t="s">
        <v>25</v>
      </c>
      <c r="F3" s="19"/>
      <c r="G3" s="11"/>
      <c r="H3" s="11"/>
      <c r="I3" s="11"/>
      <c r="J3" s="11"/>
      <c r="K3" s="11"/>
    </row>
    <row r="4" spans="1:11" ht="12.75">
      <c r="A4" s="253" t="s">
        <v>0</v>
      </c>
      <c r="B4" s="253" t="s">
        <v>3</v>
      </c>
      <c r="C4" s="253" t="s">
        <v>5</v>
      </c>
      <c r="D4" s="256" t="s">
        <v>1</v>
      </c>
      <c r="E4" s="257"/>
      <c r="F4" s="258"/>
      <c r="G4" s="253" t="s">
        <v>26</v>
      </c>
      <c r="H4" s="32" t="s">
        <v>27</v>
      </c>
      <c r="I4" s="253" t="s">
        <v>28</v>
      </c>
      <c r="J4" s="255" t="s">
        <v>113</v>
      </c>
      <c r="K4" s="253" t="s">
        <v>29</v>
      </c>
    </row>
    <row r="5" spans="1:11" ht="90">
      <c r="A5" s="254"/>
      <c r="B5" s="254"/>
      <c r="C5" s="254"/>
      <c r="D5" s="259"/>
      <c r="E5" s="260"/>
      <c r="F5" s="261"/>
      <c r="G5" s="254"/>
      <c r="H5" s="34" t="s">
        <v>123</v>
      </c>
      <c r="I5" s="254"/>
      <c r="J5" s="254"/>
      <c r="K5" s="254"/>
    </row>
    <row r="6" spans="1:16" ht="15" customHeight="1">
      <c r="A6" s="33"/>
      <c r="B6" s="33"/>
      <c r="C6" s="33"/>
      <c r="D6" s="35" t="s">
        <v>30</v>
      </c>
      <c r="E6" s="35" t="s">
        <v>21</v>
      </c>
      <c r="F6" s="35" t="s">
        <v>31</v>
      </c>
      <c r="G6" s="33"/>
      <c r="H6" s="36"/>
      <c r="I6" s="33"/>
      <c r="J6" s="33"/>
      <c r="K6" s="33"/>
      <c r="P6" t="s">
        <v>138</v>
      </c>
    </row>
    <row r="7" spans="1:11" ht="12" customHeight="1">
      <c r="A7" s="25">
        <v>1</v>
      </c>
      <c r="B7" s="25">
        <v>2</v>
      </c>
      <c r="C7" s="25">
        <v>3</v>
      </c>
      <c r="D7" s="250">
        <v>4</v>
      </c>
      <c r="E7" s="251"/>
      <c r="F7" s="252"/>
      <c r="G7" s="25">
        <v>5</v>
      </c>
      <c r="H7" s="25">
        <v>6</v>
      </c>
      <c r="I7" s="25">
        <v>7</v>
      </c>
      <c r="J7" s="25">
        <v>8</v>
      </c>
      <c r="K7" s="25">
        <v>9</v>
      </c>
    </row>
    <row r="8" spans="1:11" ht="25.5" customHeight="1">
      <c r="A8" s="153" t="s">
        <v>174</v>
      </c>
      <c r="B8" s="153"/>
      <c r="C8" s="138" t="s">
        <v>194</v>
      </c>
      <c r="D8" s="132">
        <v>1223674.01</v>
      </c>
      <c r="E8" s="132">
        <v>20910</v>
      </c>
      <c r="F8" s="161">
        <f>SUM(D8:E8)</f>
        <v>1244584.01</v>
      </c>
      <c r="G8" s="141">
        <f>868327+20910</f>
        <v>889237</v>
      </c>
      <c r="H8" s="141">
        <v>0</v>
      </c>
      <c r="I8" s="141">
        <v>0</v>
      </c>
      <c r="J8" s="141">
        <v>0</v>
      </c>
      <c r="K8" s="141">
        <v>355347.01</v>
      </c>
    </row>
    <row r="9" spans="1:11" ht="20.25" customHeight="1">
      <c r="A9" s="145"/>
      <c r="B9" s="145" t="s">
        <v>195</v>
      </c>
      <c r="C9" s="87" t="s">
        <v>196</v>
      </c>
      <c r="D9" s="162">
        <v>18327</v>
      </c>
      <c r="E9" s="147">
        <v>20910</v>
      </c>
      <c r="F9" s="147">
        <f>SUM(D9:E9)</f>
        <v>39237</v>
      </c>
      <c r="G9" s="146">
        <v>20910</v>
      </c>
      <c r="H9" s="146">
        <v>0</v>
      </c>
      <c r="I9" s="146">
        <v>0</v>
      </c>
      <c r="J9" s="146">
        <v>0</v>
      </c>
      <c r="K9" s="146">
        <v>0</v>
      </c>
    </row>
    <row r="10" spans="1:11" ht="22.5" customHeight="1">
      <c r="A10" s="153" t="s">
        <v>187</v>
      </c>
      <c r="B10" s="153"/>
      <c r="C10" s="138" t="s">
        <v>190</v>
      </c>
      <c r="D10" s="132">
        <v>143115</v>
      </c>
      <c r="E10" s="132">
        <v>12000</v>
      </c>
      <c r="F10" s="161">
        <f>SUM(D10:E10)</f>
        <v>155115</v>
      </c>
      <c r="G10" s="141">
        <v>155115</v>
      </c>
      <c r="H10" s="141">
        <v>0</v>
      </c>
      <c r="I10" s="141">
        <v>0</v>
      </c>
      <c r="J10" s="141">
        <v>0</v>
      </c>
      <c r="K10" s="141">
        <v>0</v>
      </c>
    </row>
    <row r="11" spans="1:11" ht="36" customHeight="1">
      <c r="A11" s="145"/>
      <c r="B11" s="145" t="s">
        <v>188</v>
      </c>
      <c r="C11" s="87" t="s">
        <v>191</v>
      </c>
      <c r="D11" s="162">
        <v>143115</v>
      </c>
      <c r="E11" s="147">
        <v>12000</v>
      </c>
      <c r="F11" s="147">
        <f>SUM(D11:E11)</f>
        <v>155115</v>
      </c>
      <c r="G11" s="146">
        <v>12000</v>
      </c>
      <c r="H11" s="146">
        <v>0</v>
      </c>
      <c r="I11" s="146">
        <v>0</v>
      </c>
      <c r="J11" s="146">
        <v>0</v>
      </c>
      <c r="K11" s="146">
        <v>0</v>
      </c>
    </row>
    <row r="12" spans="1:11" ht="36" customHeight="1">
      <c r="A12" s="153" t="s">
        <v>197</v>
      </c>
      <c r="B12" s="145"/>
      <c r="C12" s="138" t="s">
        <v>96</v>
      </c>
      <c r="D12" s="132">
        <v>0</v>
      </c>
      <c r="E12" s="132">
        <v>30000</v>
      </c>
      <c r="F12" s="132">
        <f>D12+E12</f>
        <v>30000</v>
      </c>
      <c r="G12" s="141">
        <v>30000</v>
      </c>
      <c r="H12" s="141">
        <v>0</v>
      </c>
      <c r="I12" s="141">
        <v>0</v>
      </c>
      <c r="J12" s="141">
        <v>0</v>
      </c>
      <c r="K12" s="141">
        <v>0</v>
      </c>
    </row>
    <row r="13" spans="1:11" ht="24" customHeight="1">
      <c r="A13" s="145"/>
      <c r="B13" s="145" t="s">
        <v>198</v>
      </c>
      <c r="C13" s="87" t="s">
        <v>199</v>
      </c>
      <c r="D13" s="147">
        <v>0</v>
      </c>
      <c r="E13" s="147">
        <v>30000</v>
      </c>
      <c r="F13" s="147">
        <f>D13+E13</f>
        <v>30000</v>
      </c>
      <c r="G13" s="146">
        <v>30000</v>
      </c>
      <c r="H13" s="146">
        <v>0</v>
      </c>
      <c r="I13" s="146">
        <v>0</v>
      </c>
      <c r="J13" s="146">
        <v>0</v>
      </c>
      <c r="K13" s="146">
        <v>0</v>
      </c>
    </row>
    <row r="14" spans="1:11" ht="20.25" customHeight="1">
      <c r="A14" s="247" t="s">
        <v>7</v>
      </c>
      <c r="B14" s="248"/>
      <c r="C14" s="249"/>
      <c r="D14" s="141">
        <v>5728807.01</v>
      </c>
      <c r="E14" s="141">
        <f>E12+E10+E8</f>
        <v>62910</v>
      </c>
      <c r="F14" s="141">
        <f>D14+E14</f>
        <v>5791717.01</v>
      </c>
      <c r="G14" s="141">
        <v>4486370</v>
      </c>
      <c r="H14" s="141">
        <v>2012091</v>
      </c>
      <c r="I14" s="141">
        <v>0</v>
      </c>
      <c r="J14" s="141">
        <v>0</v>
      </c>
      <c r="K14" s="141">
        <v>1305347.01</v>
      </c>
    </row>
    <row r="15" spans="1:11" ht="20.25" customHeight="1">
      <c r="A15" s="158"/>
      <c r="B15" s="158"/>
      <c r="C15" s="158"/>
      <c r="D15" s="159"/>
      <c r="E15" s="159"/>
      <c r="F15" s="159"/>
      <c r="G15" s="159"/>
      <c r="H15" s="159"/>
      <c r="I15" s="159"/>
      <c r="J15" s="159"/>
      <c r="K15" s="159"/>
    </row>
    <row r="16" spans="1:11" ht="20.25" customHeight="1">
      <c r="A16" s="158"/>
      <c r="B16" s="158"/>
      <c r="C16" s="158"/>
      <c r="D16" s="159"/>
      <c r="E16" s="159"/>
      <c r="F16" s="159"/>
      <c r="G16" s="159"/>
      <c r="H16" s="159"/>
      <c r="I16" s="159"/>
      <c r="J16" s="159"/>
      <c r="K16" s="159"/>
    </row>
    <row r="17" spans="1:11" ht="20.25" customHeight="1">
      <c r="A17" s="158"/>
      <c r="B17" s="158"/>
      <c r="C17" s="158"/>
      <c r="D17" s="159"/>
      <c r="E17" s="159"/>
      <c r="F17" s="159"/>
      <c r="G17" s="159"/>
      <c r="H17" s="159"/>
      <c r="I17" s="159"/>
      <c r="J17" s="159"/>
      <c r="K17" s="159"/>
    </row>
    <row r="18" spans="1:11" ht="20.25" customHeight="1">
      <c r="A18" s="158"/>
      <c r="B18" s="158"/>
      <c r="C18" s="158"/>
      <c r="D18" s="159"/>
      <c r="E18" s="159"/>
      <c r="F18" s="159"/>
      <c r="G18" s="159"/>
      <c r="H18" s="159"/>
      <c r="I18" s="159"/>
      <c r="J18" s="159"/>
      <c r="K18" s="159"/>
    </row>
    <row r="19" spans="1:11" ht="20.25" customHeight="1">
      <c r="A19" s="158"/>
      <c r="B19" s="158"/>
      <c r="C19" s="158"/>
      <c r="D19" s="159"/>
      <c r="E19" s="159"/>
      <c r="F19" s="159"/>
      <c r="G19" s="159"/>
      <c r="H19" s="159"/>
      <c r="I19" s="159"/>
      <c r="J19" s="159"/>
      <c r="K19" s="159"/>
    </row>
    <row r="20" spans="1:11" ht="20.25" customHeight="1">
      <c r="A20" s="158"/>
      <c r="B20" s="158"/>
      <c r="C20" s="158"/>
      <c r="D20" s="159"/>
      <c r="E20" s="159"/>
      <c r="F20" s="159"/>
      <c r="G20" s="159"/>
      <c r="H20" s="159"/>
      <c r="I20" s="159"/>
      <c r="J20" s="159"/>
      <c r="K20" s="159"/>
    </row>
    <row r="21" spans="1:11" ht="20.25" customHeight="1">
      <c r="A21" s="158"/>
      <c r="B21" s="158"/>
      <c r="C21" s="158"/>
      <c r="D21" s="159"/>
      <c r="E21" s="159"/>
      <c r="F21" s="159"/>
      <c r="G21" s="159"/>
      <c r="H21" s="159"/>
      <c r="I21" s="159"/>
      <c r="J21" s="159"/>
      <c r="K21" s="159"/>
    </row>
    <row r="22" spans="1:11" ht="20.25" customHeight="1">
      <c r="A22" s="158"/>
      <c r="B22" s="158"/>
      <c r="C22" s="158"/>
      <c r="D22" s="159"/>
      <c r="E22" s="159"/>
      <c r="F22" s="159"/>
      <c r="G22" s="159"/>
      <c r="H22" s="159"/>
      <c r="I22" s="159"/>
      <c r="J22" s="159"/>
      <c r="K22" s="159"/>
    </row>
    <row r="23" spans="1:11" ht="20.25" customHeight="1">
      <c r="A23" s="158"/>
      <c r="B23" s="158"/>
      <c r="C23" s="158"/>
      <c r="D23" s="159"/>
      <c r="E23" s="159"/>
      <c r="F23" s="159"/>
      <c r="G23" s="159"/>
      <c r="H23" s="159"/>
      <c r="I23" s="159"/>
      <c r="J23" s="159"/>
      <c r="K23" s="159"/>
    </row>
    <row r="24" spans="1:11" ht="20.25" customHeight="1">
      <c r="A24" s="158"/>
      <c r="B24" s="158"/>
      <c r="C24" s="158"/>
      <c r="D24" s="159"/>
      <c r="E24" s="159"/>
      <c r="F24" s="159"/>
      <c r="G24" s="159"/>
      <c r="H24" s="159"/>
      <c r="I24" s="159"/>
      <c r="J24" s="159"/>
      <c r="K24" s="159"/>
    </row>
    <row r="25" spans="1:11" ht="20.25" customHeight="1">
      <c r="A25" s="158"/>
      <c r="B25" s="158"/>
      <c r="C25" s="158"/>
      <c r="D25" s="159"/>
      <c r="E25" s="159"/>
      <c r="F25" s="159"/>
      <c r="G25" s="159"/>
      <c r="H25" s="159"/>
      <c r="I25" s="159"/>
      <c r="J25" s="159"/>
      <c r="K25" s="159"/>
    </row>
    <row r="33" ht="12.75">
      <c r="G33" s="151"/>
    </row>
  </sheetData>
  <sheetProtection/>
  <mergeCells count="10">
    <mergeCell ref="A14:C14"/>
    <mergeCell ref="D7:F7"/>
    <mergeCell ref="G4:G5"/>
    <mergeCell ref="I4:I5"/>
    <mergeCell ref="J4:J5"/>
    <mergeCell ref="K4:K5"/>
    <mergeCell ref="A4:A5"/>
    <mergeCell ref="B4:B5"/>
    <mergeCell ref="C4:C5"/>
    <mergeCell ref="D4:F5"/>
  </mergeCells>
  <printOptions/>
  <pageMargins left="0.4330708661417323" right="0.03937007874015748" top="0.5511811023622047" bottom="0.15748031496062992" header="0.31496062992125984" footer="0.31496062992125984"/>
  <pageSetup fitToHeight="0" fitToWidth="0" horizontalDpi="600" verticalDpi="600" orientation="landscape" paperSize="9" r:id="rId3"/>
  <legacyDrawing r:id="rId2"/>
  <oleObjects>
    <oleObject progId="Word.Document.8" shapeId="613891" r:id="rId1"/>
  </oleObjects>
</worksheet>
</file>

<file path=xl/worksheets/sheet6.xml><?xml version="1.0" encoding="utf-8"?>
<worksheet xmlns="http://schemas.openxmlformats.org/spreadsheetml/2006/main" xmlns:r="http://schemas.openxmlformats.org/officeDocument/2006/relationships">
  <dimension ref="A1:M49"/>
  <sheetViews>
    <sheetView workbookViewId="0" topLeftCell="A7">
      <selection activeCell="T9" sqref="T9"/>
    </sheetView>
  </sheetViews>
  <sheetFormatPr defaultColWidth="9.140625" defaultRowHeight="12.75"/>
  <cols>
    <col min="1" max="1" width="3.7109375" style="0" customWidth="1"/>
    <col min="2" max="2" width="5.7109375" style="92" customWidth="1"/>
    <col min="3" max="3" width="7.421875" style="95" customWidth="1"/>
    <col min="4" max="4" width="38.140625" style="0" customWidth="1"/>
    <col min="5" max="5" width="11.57421875" style="0" customWidth="1"/>
    <col min="6" max="6" width="10.28125" style="0" customWidth="1"/>
    <col min="7" max="7" width="12.7109375" style="0" customWidth="1"/>
    <col min="8" max="8" width="12.8515625" style="0" customWidth="1"/>
    <col min="9" max="10" width="11.8515625" style="0" customWidth="1"/>
    <col min="11" max="11" width="16.140625" style="0" customWidth="1"/>
  </cols>
  <sheetData>
    <row r="1" spans="1:13" ht="12.75">
      <c r="A1" s="18"/>
      <c r="B1" s="90"/>
      <c r="C1" s="94"/>
      <c r="D1" s="18"/>
      <c r="E1" s="37"/>
      <c r="F1" s="37"/>
      <c r="G1" s="37"/>
      <c r="H1" s="37"/>
      <c r="I1" s="37"/>
      <c r="J1" s="37"/>
      <c r="K1" s="2" t="s">
        <v>208</v>
      </c>
      <c r="M1" s="16"/>
    </row>
    <row r="2" spans="1:13" ht="12.75">
      <c r="A2" s="18"/>
      <c r="B2" s="90"/>
      <c r="C2" s="94"/>
      <c r="D2" s="18"/>
      <c r="E2" s="37"/>
      <c r="F2" s="37"/>
      <c r="G2" s="37"/>
      <c r="H2" s="37"/>
      <c r="I2" s="37"/>
      <c r="J2" s="37"/>
      <c r="K2" s="2" t="s">
        <v>162</v>
      </c>
      <c r="M2" s="16"/>
    </row>
    <row r="3" spans="1:13" ht="12.75">
      <c r="A3" s="18"/>
      <c r="B3" s="90"/>
      <c r="C3" s="94"/>
      <c r="D3" s="18"/>
      <c r="E3" s="37"/>
      <c r="F3" s="37"/>
      <c r="G3" s="37"/>
      <c r="H3" s="37"/>
      <c r="I3" s="37"/>
      <c r="J3" s="37"/>
      <c r="K3" s="2"/>
      <c r="M3" s="16"/>
    </row>
    <row r="4" spans="1:11" ht="16.5" customHeight="1">
      <c r="A4" s="263" t="s">
        <v>169</v>
      </c>
      <c r="B4" s="263"/>
      <c r="C4" s="263"/>
      <c r="D4" s="263"/>
      <c r="E4" s="263"/>
      <c r="F4" s="263"/>
      <c r="G4" s="263"/>
      <c r="H4" s="263"/>
      <c r="I4" s="263"/>
      <c r="J4" s="263"/>
      <c r="K4" s="263"/>
    </row>
    <row r="5" spans="1:11" ht="12.75" customHeight="1">
      <c r="A5" s="264" t="s">
        <v>32</v>
      </c>
      <c r="B5" s="265" t="s">
        <v>0</v>
      </c>
      <c r="C5" s="265" t="s">
        <v>33</v>
      </c>
      <c r="D5" s="266" t="s">
        <v>34</v>
      </c>
      <c r="E5" s="246" t="s">
        <v>35</v>
      </c>
      <c r="F5" s="246" t="s">
        <v>36</v>
      </c>
      <c r="G5" s="246"/>
      <c r="H5" s="246"/>
      <c r="I5" s="246"/>
      <c r="J5" s="246"/>
      <c r="K5" s="266" t="s">
        <v>37</v>
      </c>
    </row>
    <row r="6" spans="1:11" ht="12.75" customHeight="1">
      <c r="A6" s="264"/>
      <c r="B6" s="265"/>
      <c r="C6" s="265"/>
      <c r="D6" s="266"/>
      <c r="E6" s="246"/>
      <c r="F6" s="246" t="s">
        <v>179</v>
      </c>
      <c r="G6" s="246" t="s">
        <v>38</v>
      </c>
      <c r="H6" s="246"/>
      <c r="I6" s="246"/>
      <c r="J6" s="246"/>
      <c r="K6" s="266"/>
    </row>
    <row r="7" spans="1:11" ht="12.75" customHeight="1">
      <c r="A7" s="264"/>
      <c r="B7" s="265"/>
      <c r="C7" s="265"/>
      <c r="D7" s="266"/>
      <c r="E7" s="246"/>
      <c r="F7" s="246"/>
      <c r="G7" s="246" t="s">
        <v>39</v>
      </c>
      <c r="H7" s="246" t="s">
        <v>40</v>
      </c>
      <c r="I7" s="246" t="s">
        <v>41</v>
      </c>
      <c r="J7" s="246" t="s">
        <v>42</v>
      </c>
      <c r="K7" s="266"/>
    </row>
    <row r="8" spans="1:11" ht="12.75">
      <c r="A8" s="264"/>
      <c r="B8" s="265"/>
      <c r="C8" s="265"/>
      <c r="D8" s="266"/>
      <c r="E8" s="246"/>
      <c r="F8" s="246"/>
      <c r="G8" s="246"/>
      <c r="H8" s="246"/>
      <c r="I8" s="246"/>
      <c r="J8" s="246"/>
      <c r="K8" s="266"/>
    </row>
    <row r="9" spans="1:11" ht="102" customHeight="1">
      <c r="A9" s="264"/>
      <c r="B9" s="265"/>
      <c r="C9" s="265"/>
      <c r="D9" s="266"/>
      <c r="E9" s="246"/>
      <c r="F9" s="246"/>
      <c r="G9" s="246"/>
      <c r="H9" s="246"/>
      <c r="I9" s="246"/>
      <c r="J9" s="246"/>
      <c r="K9" s="266"/>
    </row>
    <row r="10" spans="1:11" ht="12.75">
      <c r="A10" s="38">
        <v>1</v>
      </c>
      <c r="B10" s="91">
        <v>2</v>
      </c>
      <c r="C10" s="91">
        <v>3</v>
      </c>
      <c r="D10" s="38">
        <v>5</v>
      </c>
      <c r="E10" s="39">
        <v>6</v>
      </c>
      <c r="F10" s="39">
        <v>7</v>
      </c>
      <c r="G10" s="39">
        <v>8</v>
      </c>
      <c r="H10" s="39">
        <v>9</v>
      </c>
      <c r="I10" s="39">
        <v>10</v>
      </c>
      <c r="J10" s="39">
        <v>11</v>
      </c>
      <c r="K10" s="38">
        <v>12</v>
      </c>
    </row>
    <row r="11" spans="1:11" ht="42" customHeight="1">
      <c r="A11" s="123">
        <v>1</v>
      </c>
      <c r="B11" s="171" t="s">
        <v>176</v>
      </c>
      <c r="C11" s="171" t="s">
        <v>177</v>
      </c>
      <c r="D11" s="87" t="s">
        <v>178</v>
      </c>
      <c r="E11" s="40">
        <v>24000</v>
      </c>
      <c r="F11" s="40">
        <v>24000</v>
      </c>
      <c r="G11" s="40">
        <v>24000</v>
      </c>
      <c r="H11" s="40">
        <v>0</v>
      </c>
      <c r="I11" s="125" t="s">
        <v>172</v>
      </c>
      <c r="J11" s="40">
        <v>0</v>
      </c>
      <c r="K11" s="87" t="s">
        <v>180</v>
      </c>
    </row>
    <row r="12" spans="1:11" ht="32.25" customHeight="1">
      <c r="A12" s="123">
        <v>2</v>
      </c>
      <c r="B12" s="171" t="s">
        <v>174</v>
      </c>
      <c r="C12" s="171" t="s">
        <v>195</v>
      </c>
      <c r="D12" s="87" t="s">
        <v>202</v>
      </c>
      <c r="E12" s="40">
        <v>20910</v>
      </c>
      <c r="F12" s="40">
        <v>20910</v>
      </c>
      <c r="G12" s="40">
        <v>20910</v>
      </c>
      <c r="H12" s="40">
        <v>0</v>
      </c>
      <c r="I12" s="125" t="s">
        <v>172</v>
      </c>
      <c r="J12" s="40">
        <v>0</v>
      </c>
      <c r="K12" s="87" t="s">
        <v>180</v>
      </c>
    </row>
    <row r="13" spans="1:11" ht="46.5" customHeight="1">
      <c r="A13" s="123">
        <v>3</v>
      </c>
      <c r="B13" s="171" t="s">
        <v>187</v>
      </c>
      <c r="C13" s="171" t="s">
        <v>188</v>
      </c>
      <c r="D13" s="87" t="s">
        <v>189</v>
      </c>
      <c r="E13" s="40">
        <v>143115</v>
      </c>
      <c r="F13" s="40">
        <v>143115</v>
      </c>
      <c r="G13" s="40">
        <v>143115</v>
      </c>
      <c r="H13" s="40">
        <v>0</v>
      </c>
      <c r="I13" s="125" t="s">
        <v>172</v>
      </c>
      <c r="J13" s="40">
        <v>0</v>
      </c>
      <c r="K13" s="87" t="s">
        <v>180</v>
      </c>
    </row>
    <row r="14" spans="1:11" ht="57" customHeight="1">
      <c r="A14" s="123">
        <v>4</v>
      </c>
      <c r="B14" s="171" t="s">
        <v>187</v>
      </c>
      <c r="C14" s="171" t="s">
        <v>188</v>
      </c>
      <c r="D14" s="87" t="s">
        <v>201</v>
      </c>
      <c r="E14" s="40">
        <v>12000</v>
      </c>
      <c r="F14" s="40">
        <v>12000</v>
      </c>
      <c r="G14" s="40">
        <v>12000</v>
      </c>
      <c r="H14" s="40">
        <v>0</v>
      </c>
      <c r="I14" s="125" t="s">
        <v>172</v>
      </c>
      <c r="J14" s="40">
        <v>0</v>
      </c>
      <c r="K14" s="87" t="s">
        <v>180</v>
      </c>
    </row>
    <row r="15" spans="1:11" ht="41.25" customHeight="1">
      <c r="A15" s="123">
        <v>5</v>
      </c>
      <c r="B15" s="171" t="s">
        <v>184</v>
      </c>
      <c r="C15" s="171" t="s">
        <v>185</v>
      </c>
      <c r="D15" s="87" t="s">
        <v>186</v>
      </c>
      <c r="E15" s="40">
        <v>100000</v>
      </c>
      <c r="F15" s="40">
        <v>100000</v>
      </c>
      <c r="G15" s="40">
        <v>0</v>
      </c>
      <c r="H15" s="40">
        <v>0</v>
      </c>
      <c r="I15" s="125" t="s">
        <v>172</v>
      </c>
      <c r="J15" s="40">
        <v>100000</v>
      </c>
      <c r="K15" s="87" t="s">
        <v>180</v>
      </c>
    </row>
    <row r="16" spans="1:11" ht="45" customHeight="1">
      <c r="A16" s="123">
        <v>6</v>
      </c>
      <c r="B16" s="169" t="s">
        <v>116</v>
      </c>
      <c r="C16" s="169" t="s">
        <v>118</v>
      </c>
      <c r="D16" s="124" t="s">
        <v>171</v>
      </c>
      <c r="E16" s="40">
        <v>40000</v>
      </c>
      <c r="F16" s="40">
        <v>40000</v>
      </c>
      <c r="G16" s="40">
        <v>40000</v>
      </c>
      <c r="H16" s="40">
        <v>0</v>
      </c>
      <c r="I16" s="125" t="s">
        <v>172</v>
      </c>
      <c r="J16" s="40">
        <v>0</v>
      </c>
      <c r="K16" s="124" t="s">
        <v>173</v>
      </c>
    </row>
    <row r="17" spans="1:11" s="74" customFormat="1" ht="18" customHeight="1">
      <c r="A17" s="262" t="s">
        <v>1</v>
      </c>
      <c r="B17" s="262"/>
      <c r="C17" s="262"/>
      <c r="D17" s="262"/>
      <c r="E17" s="134">
        <f>SUM(E11:E16)</f>
        <v>340025</v>
      </c>
      <c r="F17" s="134">
        <f>SUM(F11:F16)</f>
        <v>340025</v>
      </c>
      <c r="G17" s="134">
        <f>SUM(G11:G16)</f>
        <v>240025</v>
      </c>
      <c r="H17" s="134">
        <v>0</v>
      </c>
      <c r="I17" s="134">
        <v>0</v>
      </c>
      <c r="J17" s="134">
        <v>100000</v>
      </c>
      <c r="K17" s="41" t="s">
        <v>49</v>
      </c>
    </row>
    <row r="18" spans="1:11" s="74" customFormat="1" ht="12.75">
      <c r="A18" s="18"/>
      <c r="B18" s="90"/>
      <c r="C18" s="94"/>
      <c r="D18" s="18"/>
      <c r="E18" s="37"/>
      <c r="F18" s="37"/>
      <c r="G18" s="37"/>
      <c r="H18" s="37"/>
      <c r="I18" s="37"/>
      <c r="J18" s="37"/>
      <c r="K18" s="18"/>
    </row>
    <row r="19" spans="1:11" s="74" customFormat="1" ht="12.75">
      <c r="A19" s="18" t="s">
        <v>50</v>
      </c>
      <c r="B19" s="90"/>
      <c r="C19" s="94"/>
      <c r="D19" s="18"/>
      <c r="E19" s="37"/>
      <c r="F19" s="37"/>
      <c r="G19" s="37"/>
      <c r="H19" s="37"/>
      <c r="I19" s="37"/>
      <c r="J19" s="37"/>
      <c r="K19" s="18"/>
    </row>
    <row r="20" spans="1:11" s="74" customFormat="1" ht="12.75">
      <c r="A20" s="18" t="s">
        <v>51</v>
      </c>
      <c r="B20" s="90"/>
      <c r="C20" s="94"/>
      <c r="D20" s="18"/>
      <c r="E20" s="37"/>
      <c r="F20" s="37"/>
      <c r="G20" s="37"/>
      <c r="H20" s="37"/>
      <c r="I20" s="37"/>
      <c r="J20" s="37"/>
      <c r="K20" s="18"/>
    </row>
    <row r="21" spans="1:11" s="74" customFormat="1" ht="12.75">
      <c r="A21" s="18" t="s">
        <v>99</v>
      </c>
      <c r="B21" s="90"/>
      <c r="C21" s="94"/>
      <c r="D21" s="18"/>
      <c r="E21" s="37"/>
      <c r="F21" s="37"/>
      <c r="G21" s="37"/>
      <c r="H21" s="37"/>
      <c r="I21" s="37"/>
      <c r="J21" s="37"/>
      <c r="K21" s="18"/>
    </row>
    <row r="22" spans="1:11" s="74" customFormat="1" ht="12.75">
      <c r="A22" s="18"/>
      <c r="B22" s="90" t="s">
        <v>111</v>
      </c>
      <c r="C22" s="94"/>
      <c r="D22" s="18"/>
      <c r="E22" s="37"/>
      <c r="F22" s="37"/>
      <c r="G22" s="37"/>
      <c r="H22" s="37"/>
      <c r="I22" s="37"/>
      <c r="J22" s="37"/>
      <c r="K22" s="18"/>
    </row>
    <row r="23" spans="1:11" s="74" customFormat="1" ht="12.75">
      <c r="A23" s="18" t="s">
        <v>52</v>
      </c>
      <c r="B23" s="90"/>
      <c r="C23" s="94"/>
      <c r="D23" s="18"/>
      <c r="E23" s="37"/>
      <c r="F23" s="37"/>
      <c r="G23" s="37"/>
      <c r="H23" s="37"/>
      <c r="I23" s="37"/>
      <c r="J23" s="37"/>
      <c r="K23" s="18"/>
    </row>
    <row r="24" spans="1:11" s="74" customFormat="1" ht="48" customHeight="1" hidden="1">
      <c r="A24" s="18" t="s">
        <v>112</v>
      </c>
      <c r="B24" s="90"/>
      <c r="C24" s="94"/>
      <c r="D24" s="18"/>
      <c r="E24" s="37"/>
      <c r="F24" s="37"/>
      <c r="G24" s="37"/>
      <c r="H24" s="37"/>
      <c r="I24" s="37"/>
      <c r="J24" s="37"/>
      <c r="K24" s="18"/>
    </row>
    <row r="25" spans="1:11" s="74" customFormat="1" ht="48" customHeight="1" hidden="1">
      <c r="A25" s="18" t="s">
        <v>51</v>
      </c>
      <c r="B25" s="90"/>
      <c r="C25" s="94"/>
      <c r="D25" s="18"/>
      <c r="E25" s="37"/>
      <c r="F25" s="37"/>
      <c r="G25" s="37"/>
      <c r="H25" s="37"/>
      <c r="I25" s="37"/>
      <c r="J25" s="37"/>
      <c r="K25" s="18"/>
    </row>
    <row r="26" s="74" customFormat="1" ht="12.75"/>
    <row r="27" s="74" customFormat="1" ht="12.75"/>
    <row r="28" s="74" customFormat="1" ht="12.75"/>
    <row r="29" s="74" customFormat="1" ht="12.75"/>
    <row r="30" s="74" customFormat="1" ht="12.75"/>
    <row r="31" s="74" customFormat="1" ht="12.75"/>
    <row r="32" s="74" customFormat="1" ht="12.75"/>
    <row r="33" s="74" customFormat="1" ht="12.75"/>
    <row r="34" s="74" customFormat="1" ht="12.75" hidden="1"/>
    <row r="35" s="74" customFormat="1" ht="12.75"/>
    <row r="36" s="74" customFormat="1" ht="12.75"/>
    <row r="37" spans="2:3" ht="12.75">
      <c r="B37"/>
      <c r="C37"/>
    </row>
    <row r="38" spans="2:3" ht="12.75" hidden="1">
      <c r="B38"/>
      <c r="C38"/>
    </row>
    <row r="39" spans="2:3" ht="12.75" hidden="1">
      <c r="B39"/>
      <c r="C39"/>
    </row>
    <row r="40" spans="2:3" ht="12.75" hidden="1">
      <c r="B40"/>
      <c r="C40"/>
    </row>
    <row r="41" spans="2:3" ht="12.75" hidden="1">
      <c r="B41"/>
      <c r="C41"/>
    </row>
    <row r="42" spans="2:3" ht="12.75" hidden="1">
      <c r="B42"/>
      <c r="C42"/>
    </row>
    <row r="43" spans="2:3" ht="12.75" hidden="1">
      <c r="B43"/>
      <c r="C43"/>
    </row>
    <row r="44" spans="2:3" ht="12.75" hidden="1">
      <c r="B44"/>
      <c r="C44"/>
    </row>
    <row r="45" spans="2:3" ht="12.75">
      <c r="B45"/>
      <c r="C45"/>
    </row>
    <row r="46" spans="2:3" ht="12.75">
      <c r="B46"/>
      <c r="C46"/>
    </row>
    <row r="47" spans="2:3" ht="12.75">
      <c r="B47"/>
      <c r="C47"/>
    </row>
    <row r="48" spans="2:3" ht="12.75">
      <c r="B48"/>
      <c r="C48"/>
    </row>
    <row r="49" spans="2:3" ht="12.75">
      <c r="B49"/>
      <c r="C49"/>
    </row>
  </sheetData>
  <sheetProtection/>
  <mergeCells count="15">
    <mergeCell ref="E5:E9"/>
    <mergeCell ref="F5:J5"/>
    <mergeCell ref="K5:K9"/>
    <mergeCell ref="I7:I9"/>
    <mergeCell ref="F6:F9"/>
    <mergeCell ref="A17:D17"/>
    <mergeCell ref="G7:G9"/>
    <mergeCell ref="H7:H9"/>
    <mergeCell ref="G6:J6"/>
    <mergeCell ref="J7:J9"/>
    <mergeCell ref="A4:K4"/>
    <mergeCell ref="A5:A9"/>
    <mergeCell ref="B5:B9"/>
    <mergeCell ref="C5:C9"/>
    <mergeCell ref="D5:D9"/>
  </mergeCells>
  <printOptions/>
  <pageMargins left="0.3937007874015748" right="0.1968503937007874" top="0.1968503937007874" bottom="0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6"/>
  <sheetViews>
    <sheetView workbookViewId="0" topLeftCell="A10">
      <selection activeCell="P24" sqref="P24"/>
    </sheetView>
  </sheetViews>
  <sheetFormatPr defaultColWidth="9.140625" defaultRowHeight="12.75"/>
  <cols>
    <col min="1" max="1" width="5.00390625" style="0" customWidth="1"/>
    <col min="2" max="2" width="6.140625" style="0" customWidth="1"/>
    <col min="3" max="3" width="9.140625" style="0" customWidth="1"/>
    <col min="4" max="4" width="53.00390625" style="0" customWidth="1"/>
    <col min="5" max="5" width="19.140625" style="0" customWidth="1"/>
    <col min="6" max="6" width="0.13671875" style="0" customWidth="1"/>
    <col min="7" max="7" width="3.8515625" style="0" hidden="1" customWidth="1"/>
    <col min="8" max="8" width="9.140625" style="0" hidden="1" customWidth="1"/>
    <col min="9" max="9" width="9.00390625" style="0" customWidth="1"/>
    <col min="10" max="10" width="9.140625" style="0" hidden="1" customWidth="1"/>
  </cols>
  <sheetData>
    <row r="1" spans="1:7" ht="12.75">
      <c r="A1" s="18"/>
      <c r="B1" s="18"/>
      <c r="C1" s="18"/>
      <c r="D1" s="16"/>
      <c r="E1" s="2" t="s">
        <v>209</v>
      </c>
      <c r="F1" s="16"/>
      <c r="G1" s="16"/>
    </row>
    <row r="2" spans="1:7" ht="12.75">
      <c r="A2" s="18"/>
      <c r="B2" s="18"/>
      <c r="C2" s="18"/>
      <c r="D2" s="16"/>
      <c r="E2" s="2" t="s">
        <v>162</v>
      </c>
      <c r="F2" s="16"/>
      <c r="G2" s="16"/>
    </row>
    <row r="3" spans="1:7" ht="12.75">
      <c r="A3" s="18"/>
      <c r="B3" s="18"/>
      <c r="C3" s="18"/>
      <c r="D3" s="16"/>
      <c r="E3" s="2"/>
      <c r="F3" s="16"/>
      <c r="G3" s="16"/>
    </row>
    <row r="4" spans="1:8" ht="12" customHeight="1">
      <c r="A4" s="270"/>
      <c r="B4" s="270"/>
      <c r="C4" s="270"/>
      <c r="D4" s="270"/>
      <c r="E4" s="270"/>
      <c r="F4" s="270"/>
      <c r="G4" s="270"/>
      <c r="H4" s="270"/>
    </row>
    <row r="5" spans="1:8" ht="34.5" customHeight="1">
      <c r="A5" s="271" t="s">
        <v>168</v>
      </c>
      <c r="B5" s="271"/>
      <c r="C5" s="271"/>
      <c r="D5" s="271"/>
      <c r="E5" s="271"/>
      <c r="F5" s="65"/>
      <c r="G5" s="65"/>
      <c r="H5" s="66"/>
    </row>
    <row r="6" spans="1:8" ht="12.75">
      <c r="A6" s="272" t="s">
        <v>32</v>
      </c>
      <c r="B6" s="272" t="s">
        <v>0</v>
      </c>
      <c r="C6" s="272" t="s">
        <v>3</v>
      </c>
      <c r="D6" s="275" t="s">
        <v>97</v>
      </c>
      <c r="E6" s="278" t="s">
        <v>98</v>
      </c>
      <c r="F6" s="68"/>
      <c r="G6" s="68"/>
      <c r="H6" s="69"/>
    </row>
    <row r="7" spans="1:8" ht="9.75" customHeight="1">
      <c r="A7" s="273"/>
      <c r="B7" s="273"/>
      <c r="C7" s="273"/>
      <c r="D7" s="276"/>
      <c r="E7" s="279"/>
      <c r="F7" s="64"/>
      <c r="G7" s="64"/>
      <c r="H7" s="70"/>
    </row>
    <row r="8" spans="1:8" ht="3" customHeight="1" hidden="1">
      <c r="A8" s="274"/>
      <c r="B8" s="274"/>
      <c r="C8" s="274"/>
      <c r="D8" s="277"/>
      <c r="E8" s="280"/>
      <c r="F8" s="68"/>
      <c r="G8" s="68"/>
      <c r="H8" s="69"/>
    </row>
    <row r="9" spans="1:8" ht="12.75">
      <c r="A9" s="135">
        <v>1</v>
      </c>
      <c r="B9" s="135">
        <v>2</v>
      </c>
      <c r="C9" s="135">
        <v>3</v>
      </c>
      <c r="D9" s="135">
        <v>4</v>
      </c>
      <c r="E9" s="136">
        <v>5</v>
      </c>
      <c r="F9" s="64"/>
      <c r="G9" s="64"/>
      <c r="H9" s="70"/>
    </row>
    <row r="10" spans="1:8" s="86" customFormat="1" ht="29.25" customHeight="1">
      <c r="A10" s="96"/>
      <c r="B10" s="96"/>
      <c r="C10" s="96"/>
      <c r="D10" s="97" t="s">
        <v>124</v>
      </c>
      <c r="E10" s="144">
        <f>SUM(E11:E17)</f>
        <v>1273747.01</v>
      </c>
      <c r="F10" s="68"/>
      <c r="G10" s="68"/>
      <c r="H10" s="137"/>
    </row>
    <row r="11" spans="1:8" ht="20.25" customHeight="1">
      <c r="A11" s="163">
        <v>1</v>
      </c>
      <c r="B11" s="163">
        <v>600</v>
      </c>
      <c r="C11" s="163">
        <v>60013</v>
      </c>
      <c r="D11" s="164" t="s">
        <v>193</v>
      </c>
      <c r="E11" s="165">
        <v>100000</v>
      </c>
      <c r="F11" s="64"/>
      <c r="G11" s="64"/>
      <c r="H11" s="54"/>
    </row>
    <row r="12" spans="1:11" ht="20.25" customHeight="1">
      <c r="A12" s="163">
        <v>2</v>
      </c>
      <c r="B12" s="172" t="s">
        <v>174</v>
      </c>
      <c r="C12" s="172" t="s">
        <v>175</v>
      </c>
      <c r="D12" s="164" t="s">
        <v>181</v>
      </c>
      <c r="E12" s="165">
        <v>750000</v>
      </c>
      <c r="F12" s="64"/>
      <c r="G12" s="64"/>
      <c r="H12" s="54"/>
      <c r="K12" s="63"/>
    </row>
    <row r="13" spans="1:11" ht="20.25" customHeight="1">
      <c r="A13" s="163">
        <v>3</v>
      </c>
      <c r="B13" s="172" t="s">
        <v>174</v>
      </c>
      <c r="C13" s="172" t="s">
        <v>175</v>
      </c>
      <c r="D13" s="164" t="s">
        <v>181</v>
      </c>
      <c r="E13" s="165">
        <v>13900</v>
      </c>
      <c r="F13" s="64"/>
      <c r="G13" s="64"/>
      <c r="H13" s="54"/>
      <c r="K13" s="63"/>
    </row>
    <row r="14" spans="1:11" ht="20.25" customHeight="1">
      <c r="A14" s="163">
        <v>4</v>
      </c>
      <c r="B14" s="172" t="s">
        <v>174</v>
      </c>
      <c r="C14" s="172" t="s">
        <v>175</v>
      </c>
      <c r="D14" s="164" t="s">
        <v>181</v>
      </c>
      <c r="E14" s="173">
        <v>355347.01</v>
      </c>
      <c r="F14" s="64"/>
      <c r="G14" s="64"/>
      <c r="H14" s="54"/>
      <c r="K14" s="63"/>
    </row>
    <row r="15" spans="1:11" ht="20.25" customHeight="1">
      <c r="A15" s="163">
        <v>5</v>
      </c>
      <c r="B15" s="172" t="s">
        <v>197</v>
      </c>
      <c r="C15" s="172" t="s">
        <v>198</v>
      </c>
      <c r="D15" s="164" t="s">
        <v>214</v>
      </c>
      <c r="E15" s="173">
        <v>30000</v>
      </c>
      <c r="F15" s="64"/>
      <c r="G15" s="64"/>
      <c r="H15" s="54"/>
      <c r="K15" s="63"/>
    </row>
    <row r="16" spans="1:11" ht="30" customHeight="1">
      <c r="A16" s="163">
        <v>6</v>
      </c>
      <c r="B16" s="172" t="s">
        <v>197</v>
      </c>
      <c r="C16" s="172" t="s">
        <v>200</v>
      </c>
      <c r="D16" s="164" t="s">
        <v>215</v>
      </c>
      <c r="E16" s="173">
        <v>20000</v>
      </c>
      <c r="F16" s="64"/>
      <c r="G16" s="64"/>
      <c r="H16" s="54"/>
      <c r="K16" s="63"/>
    </row>
    <row r="17" spans="1:8" ht="20.25" customHeight="1">
      <c r="A17" s="149">
        <v>7</v>
      </c>
      <c r="B17" s="149">
        <v>801</v>
      </c>
      <c r="C17" s="149">
        <v>80195</v>
      </c>
      <c r="D17" s="166" t="s">
        <v>122</v>
      </c>
      <c r="E17" s="143">
        <v>4500</v>
      </c>
      <c r="F17" s="64"/>
      <c r="G17" s="64"/>
      <c r="H17" s="54"/>
    </row>
    <row r="18" spans="1:8" ht="33.75" customHeight="1">
      <c r="A18" s="98"/>
      <c r="B18" s="98"/>
      <c r="C18" s="98"/>
      <c r="D18" s="99" t="s">
        <v>127</v>
      </c>
      <c r="E18" s="127">
        <f>SUM(E19:H23)</f>
        <v>343000</v>
      </c>
      <c r="F18" s="64"/>
      <c r="G18" s="64"/>
      <c r="H18" s="54"/>
    </row>
    <row r="19" spans="1:8" ht="30.75" customHeight="1">
      <c r="A19" s="149">
        <v>1</v>
      </c>
      <c r="B19" s="149">
        <v>921</v>
      </c>
      <c r="C19" s="149">
        <v>92105</v>
      </c>
      <c r="D19" s="142" t="s">
        <v>119</v>
      </c>
      <c r="E19" s="167">
        <v>25000</v>
      </c>
      <c r="F19" s="64"/>
      <c r="G19" s="64"/>
      <c r="H19" s="54"/>
    </row>
    <row r="20" spans="1:8" ht="31.5" customHeight="1">
      <c r="A20" s="149">
        <v>2</v>
      </c>
      <c r="B20" s="149">
        <v>921</v>
      </c>
      <c r="C20" s="149">
        <v>92195</v>
      </c>
      <c r="D20" s="168" t="s">
        <v>120</v>
      </c>
      <c r="E20" s="167">
        <v>8000</v>
      </c>
      <c r="F20" s="64"/>
      <c r="G20" s="64"/>
      <c r="H20" s="54"/>
    </row>
    <row r="21" spans="1:8" ht="45" customHeight="1">
      <c r="A21" s="149">
        <v>3</v>
      </c>
      <c r="B21" s="149">
        <v>921</v>
      </c>
      <c r="C21" s="149">
        <v>92195</v>
      </c>
      <c r="D21" s="142" t="s">
        <v>121</v>
      </c>
      <c r="E21" s="167">
        <v>30000</v>
      </c>
      <c r="F21" s="64"/>
      <c r="G21" s="64"/>
      <c r="H21" s="54"/>
    </row>
    <row r="22" spans="1:13" ht="31.5" customHeight="1">
      <c r="A22" s="149">
        <v>4</v>
      </c>
      <c r="B22" s="149">
        <v>921</v>
      </c>
      <c r="C22" s="149">
        <v>92120</v>
      </c>
      <c r="D22" s="142" t="s">
        <v>114</v>
      </c>
      <c r="E22" s="167">
        <v>100000</v>
      </c>
      <c r="F22" s="64"/>
      <c r="G22" s="64"/>
      <c r="H22" s="54"/>
      <c r="K22" s="51"/>
      <c r="L22" s="51"/>
      <c r="M22" s="51"/>
    </row>
    <row r="23" spans="1:13" ht="45" customHeight="1">
      <c r="A23" s="149">
        <v>5</v>
      </c>
      <c r="B23" s="149">
        <v>926</v>
      </c>
      <c r="C23" s="149">
        <v>92605</v>
      </c>
      <c r="D23" s="142" t="s">
        <v>128</v>
      </c>
      <c r="E23" s="167">
        <v>180000</v>
      </c>
      <c r="F23" s="64"/>
      <c r="G23" s="64"/>
      <c r="H23" s="54"/>
      <c r="K23" s="51"/>
      <c r="L23" s="114"/>
      <c r="M23" s="51"/>
    </row>
    <row r="24" spans="1:13" ht="23.25" customHeight="1">
      <c r="A24" s="267" t="s">
        <v>1</v>
      </c>
      <c r="B24" s="268"/>
      <c r="C24" s="268"/>
      <c r="D24" s="269"/>
      <c r="E24" s="140">
        <f>E10+E18</f>
        <v>1616747.01</v>
      </c>
      <c r="F24" s="64"/>
      <c r="G24" s="64"/>
      <c r="H24" s="54"/>
      <c r="K24" s="51"/>
      <c r="L24" s="51"/>
      <c r="M24" s="51"/>
    </row>
    <row r="25" spans="1:8" ht="12.75">
      <c r="A25" s="54"/>
      <c r="B25" s="54"/>
      <c r="C25" s="54"/>
      <c r="D25" s="64"/>
      <c r="E25" s="64"/>
      <c r="F25" s="64"/>
      <c r="G25" s="64"/>
      <c r="H25" s="54"/>
    </row>
    <row r="26" spans="1:8" ht="12.75">
      <c r="A26" s="54"/>
      <c r="B26" s="54"/>
      <c r="C26" s="54"/>
      <c r="D26" s="64"/>
      <c r="E26" s="64"/>
      <c r="F26" s="64"/>
      <c r="G26" s="64"/>
      <c r="H26" s="54"/>
    </row>
    <row r="38" ht="183.75" customHeight="1" hidden="1"/>
  </sheetData>
  <sheetProtection/>
  <mergeCells count="8">
    <mergeCell ref="A24:D24"/>
    <mergeCell ref="A4:H4"/>
    <mergeCell ref="A5:E5"/>
    <mergeCell ref="A6:A8"/>
    <mergeCell ref="B6:B8"/>
    <mergeCell ref="C6:C8"/>
    <mergeCell ref="D6:D8"/>
    <mergeCell ref="E6:E8"/>
  </mergeCells>
  <printOptions/>
  <pageMargins left="0.5905511811023623" right="0.3937007874015748" top="0.2362204724409449" bottom="0.03937007874015748" header="0.5118110236220472" footer="0.5118110236220472"/>
  <pageSetup horizontalDpi="600" verticalDpi="600" orientation="portrait" paperSize="9" r:id="rId3"/>
  <legacyDrawing r:id="rId2"/>
  <oleObjects>
    <oleObject progId="Word.Document.8" shapeId="315417" r:id="rId1"/>
  </oleObjects>
</worksheet>
</file>

<file path=xl/worksheets/sheet8.xml><?xml version="1.0" encoding="utf-8"?>
<worksheet xmlns="http://schemas.openxmlformats.org/spreadsheetml/2006/main" xmlns:r="http://schemas.openxmlformats.org/officeDocument/2006/relationships">
  <dimension ref="A1:E33"/>
  <sheetViews>
    <sheetView zoomScalePageLayoutView="0" workbookViewId="0" topLeftCell="C1">
      <selection activeCell="J23" sqref="J23"/>
    </sheetView>
  </sheetViews>
  <sheetFormatPr defaultColWidth="9.140625" defaultRowHeight="12.75"/>
  <cols>
    <col min="1" max="1" width="4.00390625" style="0" customWidth="1"/>
    <col min="2" max="2" width="6.140625" style="0" customWidth="1"/>
    <col min="3" max="3" width="8.8515625" style="0" customWidth="1"/>
    <col min="4" max="4" width="52.140625" style="0" customWidth="1"/>
    <col min="5" max="5" width="14.421875" style="0" customWidth="1"/>
  </cols>
  <sheetData>
    <row r="1" spans="1:5" ht="12.75">
      <c r="A1" s="18"/>
      <c r="B1" s="18"/>
      <c r="C1" s="18"/>
      <c r="D1" s="62"/>
      <c r="E1" s="2" t="s">
        <v>192</v>
      </c>
    </row>
    <row r="2" spans="1:5" ht="12.75">
      <c r="A2" s="18"/>
      <c r="B2" s="18"/>
      <c r="C2" s="18"/>
      <c r="D2" s="16"/>
      <c r="E2" s="2" t="s">
        <v>162</v>
      </c>
    </row>
    <row r="3" spans="1:5" ht="15.75">
      <c r="A3" s="270"/>
      <c r="B3" s="270"/>
      <c r="C3" s="270"/>
      <c r="D3" s="270"/>
      <c r="E3" s="270"/>
    </row>
    <row r="4" ht="12.75">
      <c r="E4" s="63"/>
    </row>
    <row r="5" ht="12.75">
      <c r="E5" s="63"/>
    </row>
    <row r="6" spans="1:5" ht="15.75">
      <c r="A6" s="271" t="s">
        <v>167</v>
      </c>
      <c r="B6" s="271"/>
      <c r="C6" s="271"/>
      <c r="D6" s="271"/>
      <c r="E6" s="271"/>
    </row>
    <row r="7" spans="4:5" ht="12.75">
      <c r="D7" s="18"/>
      <c r="E7" s="67"/>
    </row>
    <row r="8" spans="1:5" ht="12.75">
      <c r="A8" s="264" t="s">
        <v>32</v>
      </c>
      <c r="B8" s="264" t="s">
        <v>0</v>
      </c>
      <c r="C8" s="264" t="s">
        <v>3</v>
      </c>
      <c r="D8" s="266" t="s">
        <v>97</v>
      </c>
      <c r="E8" s="284" t="s">
        <v>98</v>
      </c>
    </row>
    <row r="9" spans="1:5" ht="12.75">
      <c r="A9" s="264"/>
      <c r="B9" s="264"/>
      <c r="C9" s="264"/>
      <c r="D9" s="266"/>
      <c r="E9" s="285"/>
    </row>
    <row r="10" spans="1:5" ht="12.75">
      <c r="A10" s="264"/>
      <c r="B10" s="264"/>
      <c r="C10" s="264"/>
      <c r="D10" s="266"/>
      <c r="E10" s="286"/>
    </row>
    <row r="11" spans="1:5" ht="12.75">
      <c r="A11" s="38">
        <v>1</v>
      </c>
      <c r="B11" s="38">
        <v>2</v>
      </c>
      <c r="C11" s="38">
        <v>3</v>
      </c>
      <c r="D11" s="38">
        <v>4</v>
      </c>
      <c r="E11" s="39">
        <v>5</v>
      </c>
    </row>
    <row r="12" spans="1:5" ht="29.25" customHeight="1">
      <c r="A12" s="149">
        <v>1</v>
      </c>
      <c r="B12" s="149">
        <v>801</v>
      </c>
      <c r="C12" s="149">
        <v>80104</v>
      </c>
      <c r="D12" s="142" t="s">
        <v>163</v>
      </c>
      <c r="E12" s="143">
        <v>915000</v>
      </c>
    </row>
    <row r="13" spans="1:5" ht="29.25" customHeight="1">
      <c r="A13" s="149">
        <v>2</v>
      </c>
      <c r="B13" s="149">
        <v>801</v>
      </c>
      <c r="C13" s="149">
        <v>80149</v>
      </c>
      <c r="D13" s="142" t="s">
        <v>163</v>
      </c>
      <c r="E13" s="143">
        <v>68352</v>
      </c>
    </row>
    <row r="14" spans="1:5" ht="29.25" customHeight="1">
      <c r="A14" s="149">
        <v>3</v>
      </c>
      <c r="B14" s="149">
        <v>921</v>
      </c>
      <c r="C14" s="149">
        <v>92116</v>
      </c>
      <c r="D14" s="142" t="s">
        <v>134</v>
      </c>
      <c r="E14" s="143">
        <v>380584</v>
      </c>
    </row>
    <row r="15" spans="1:5" ht="24.75" customHeight="1">
      <c r="A15" s="281" t="s">
        <v>1</v>
      </c>
      <c r="B15" s="282"/>
      <c r="C15" s="282"/>
      <c r="D15" s="283"/>
      <c r="E15" s="50">
        <f>SUM(E12:E14)</f>
        <v>1363936</v>
      </c>
    </row>
    <row r="33" spans="3:4" ht="12.75">
      <c r="C33" s="160"/>
      <c r="D33" s="160"/>
    </row>
  </sheetData>
  <sheetProtection/>
  <mergeCells count="8">
    <mergeCell ref="A15:D15"/>
    <mergeCell ref="A3:E3"/>
    <mergeCell ref="A6:E6"/>
    <mergeCell ref="A8:A10"/>
    <mergeCell ref="B8:B10"/>
    <mergeCell ref="C8:C10"/>
    <mergeCell ref="D8:D10"/>
    <mergeCell ref="E8:E10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r:id="rId3"/>
  <legacyDrawing r:id="rId2"/>
  <oleObjects>
    <oleObject progId="Word.Document.8" shapeId="708042" r:id="rId1"/>
  </oleObjects>
</worksheet>
</file>

<file path=xl/worksheets/sheet9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O19" sqref="O19"/>
    </sheetView>
  </sheetViews>
  <sheetFormatPr defaultColWidth="9.140625" defaultRowHeight="12.75"/>
  <cols>
    <col min="3" max="3" width="45.00390625" style="0" customWidth="1"/>
    <col min="4" max="4" width="19.57421875" style="0" customWidth="1"/>
    <col min="5" max="5" width="13.7109375" style="0" customWidth="1"/>
    <col min="6" max="7" width="14.140625" style="0" customWidth="1"/>
  </cols>
  <sheetData>
    <row r="1" spans="1:7" ht="12.75">
      <c r="A1" s="18"/>
      <c r="B1" s="18"/>
      <c r="C1" s="18"/>
      <c r="D1" s="37"/>
      <c r="E1" s="37"/>
      <c r="F1" s="37"/>
      <c r="G1" s="2" t="s">
        <v>210</v>
      </c>
    </row>
    <row r="2" spans="1:7" ht="12.75">
      <c r="A2" s="18"/>
      <c r="B2" s="18"/>
      <c r="C2" s="18"/>
      <c r="D2" s="37"/>
      <c r="E2" s="37"/>
      <c r="F2" s="37"/>
      <c r="G2" s="2" t="s">
        <v>206</v>
      </c>
    </row>
    <row r="3" spans="1:7" ht="12.75">
      <c r="A3" s="18"/>
      <c r="B3" s="18"/>
      <c r="C3" s="18"/>
      <c r="D3" s="37"/>
      <c r="E3" s="37"/>
      <c r="F3" s="37"/>
      <c r="G3" s="116"/>
    </row>
    <row r="4" spans="1:7" ht="25.5" customHeight="1">
      <c r="A4" s="287" t="s">
        <v>205</v>
      </c>
      <c r="B4" s="287"/>
      <c r="C4" s="287"/>
      <c r="D4" s="287"/>
      <c r="E4" s="287"/>
      <c r="F4" s="287"/>
      <c r="G4" s="287"/>
    </row>
    <row r="5" spans="1:7" ht="12.75" customHeight="1">
      <c r="A5" s="264" t="s">
        <v>0</v>
      </c>
      <c r="B5" s="238" t="s">
        <v>3</v>
      </c>
      <c r="C5" s="238" t="s">
        <v>109</v>
      </c>
      <c r="D5" s="246" t="s">
        <v>129</v>
      </c>
      <c r="E5" s="284" t="s">
        <v>17</v>
      </c>
      <c r="F5" s="246" t="s">
        <v>54</v>
      </c>
      <c r="G5" s="246"/>
    </row>
    <row r="6" spans="1:7" ht="31.5" customHeight="1">
      <c r="A6" s="264"/>
      <c r="B6" s="239"/>
      <c r="C6" s="239"/>
      <c r="D6" s="288"/>
      <c r="E6" s="286"/>
      <c r="F6" s="76" t="s">
        <v>125</v>
      </c>
      <c r="G6" s="76" t="s">
        <v>126</v>
      </c>
    </row>
    <row r="7" spans="1:7" ht="12.75">
      <c r="A7" s="38">
        <v>1</v>
      </c>
      <c r="B7" s="38">
        <v>2</v>
      </c>
      <c r="C7" s="38">
        <v>3</v>
      </c>
      <c r="D7" s="39">
        <v>4</v>
      </c>
      <c r="E7" s="39">
        <v>5</v>
      </c>
      <c r="F7" s="39">
        <v>6</v>
      </c>
      <c r="G7" s="39">
        <v>7</v>
      </c>
    </row>
    <row r="8" spans="1:7" s="18" customFormat="1" ht="23.25" customHeight="1">
      <c r="A8" s="98">
        <v>801</v>
      </c>
      <c r="B8" s="106"/>
      <c r="C8" s="106" t="s">
        <v>203</v>
      </c>
      <c r="D8" s="100">
        <v>45000</v>
      </c>
      <c r="E8" s="100">
        <v>45000</v>
      </c>
      <c r="F8" s="100">
        <v>45000</v>
      </c>
      <c r="G8" s="100">
        <v>0</v>
      </c>
    </row>
    <row r="9" spans="1:7" ht="45" customHeight="1">
      <c r="A9" s="104"/>
      <c r="B9" s="104">
        <v>80195</v>
      </c>
      <c r="C9" s="124" t="s">
        <v>204</v>
      </c>
      <c r="D9" s="134">
        <v>45000</v>
      </c>
      <c r="E9" s="134">
        <v>45000</v>
      </c>
      <c r="F9" s="134">
        <v>45000</v>
      </c>
      <c r="G9" s="134">
        <v>0</v>
      </c>
    </row>
    <row r="10" spans="1:7" ht="12.75">
      <c r="A10" s="117"/>
      <c r="B10" s="118"/>
      <c r="C10" s="115" t="s">
        <v>1</v>
      </c>
      <c r="D10" s="100">
        <v>45000</v>
      </c>
      <c r="E10" s="100">
        <v>45000</v>
      </c>
      <c r="F10" s="100">
        <v>45000</v>
      </c>
      <c r="G10" s="100">
        <v>0</v>
      </c>
    </row>
  </sheetData>
  <sheetProtection/>
  <mergeCells count="7">
    <mergeCell ref="A4:G4"/>
    <mergeCell ref="A5:A6"/>
    <mergeCell ref="B5:B6"/>
    <mergeCell ref="C5:C6"/>
    <mergeCell ref="D5:D6"/>
    <mergeCell ref="E5:E6"/>
    <mergeCell ref="F5:G5"/>
  </mergeCells>
  <printOptions/>
  <pageMargins left="0.7" right="0.7" top="0.75" bottom="0.75" header="0.3" footer="0.3"/>
  <pageSetup horizontalDpi="600" verticalDpi="600" orientation="landscape" paperSize="9" r:id="rId3"/>
  <legacyDrawing r:id="rId2"/>
  <oleObjects>
    <oleObject progId="Word.Document.8" shapeId="736830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U.G.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U.G.</dc:creator>
  <cp:keywords/>
  <dc:description/>
  <cp:lastModifiedBy>Sylwia</cp:lastModifiedBy>
  <cp:lastPrinted>2023-01-13T12:53:57Z</cp:lastPrinted>
  <dcterms:created xsi:type="dcterms:W3CDTF">2010-03-08T07:45:02Z</dcterms:created>
  <dcterms:modified xsi:type="dcterms:W3CDTF">2023-01-13T13:37:18Z</dcterms:modified>
  <cp:category/>
  <cp:version/>
  <cp:contentType/>
  <cp:contentStatus/>
</cp:coreProperties>
</file>