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'DOCHODY'!$A$1:$K$39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'WYDATKI'!$A$1:$H$29</definedName>
    <definedName name="_xlnm.Print_Area" localSheetId="2">'WYDATKI BIEŻĄCE'!$A$1:$N$52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<sst xmlns="http://schemas.openxmlformats.org/spreadsheetml/2006/main" count="407" uniqueCount="247">
  <si>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</si>
  <si>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</si>
  <si>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</si>
  <si>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</si>
  <si>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</si>
  <si>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</si>
  <si>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</si>
  <si>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</si>
  <si>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</si>
  <si>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</si>
  <si>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</si>
  <si>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</si>
  <si>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</si>
  <si>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</si>
  <si>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</si>
  <si>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</si>
  <si>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</si>
  <si>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</si>
  <si>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</si>
  <si>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</si>
  <si>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</si>
  <si>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</si>
  <si>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</si>
  <si>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</si>
  <si>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</si>
  <si>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</si>
  <si>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</si>
  <si>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</si>
  <si>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</si>
  <si>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</si>
  <si>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</si>
  <si>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</si>
  <si>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</si>
  <si>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</si>
  <si>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</si>
  <si>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</si>
  <si>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</si>
  <si>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</si>
  <si>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</si>
  <si>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</si>
  <si>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</si>
  <si>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</si>
  <si>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</si>
  <si>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</si>
  <si>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</si>
  <si>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</si>
  <si>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</si>
  <si>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</si>
  <si>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</si>
  <si>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</si>
  <si>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</si>
  <si>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</si>
  <si>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</si>
  <si>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</si>
  <si>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</si>
  <si>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</si>
  <si>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</si>
  <si>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</si>
  <si>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</si>
  <si>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</si>
  <si>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</si>
  <si>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</si>
  <si>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</si>
  <si>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</si>
  <si>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</si>
  <si>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</si>
  <si>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</si>
  <si>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</si>
  <si>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</si>
  <si>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</si>
  <si>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</si>
  <si>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</si>
  <si>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</si>
  <si>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</si>
  <si>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</si>
  <si>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</si>
  <si>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</si>
  <si>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</si>
  <si>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</si>
  <si>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</si>
  <si>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</si>
  <si>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</si>
  <si>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</si>
  <si>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</si>
  <si>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</si>
  <si>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</si>
  <si>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</si>
  <si>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</si>
  <si>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</si>
  <si>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</si>
  <si>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</si>
  <si>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</si>
  <si>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</si>
  <si>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</si>
  <si>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</si>
  <si>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</si>
  <si>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</si>
  <si>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</si>
  <si>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</si>
  <si>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</si>
  <si>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</si>
  <si>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</si>
  <si>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</si>
  <si>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</si>
  <si>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</si>
  <si>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</si>
  <si>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</si>
  <si>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</si>
  <si>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</si>
  <si>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</si>
  <si>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</si>
  <si>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</si>
  <si>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</si>
  <si>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</si>
  <si>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</si>
  <si>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</si>
  <si>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</si>
  <si>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</si>
  <si>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</si>
  <si>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</si>
  <si>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</si>
  <si>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</si>
  <si>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</si>
  <si>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</si>
  <si>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</si>
  <si>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</si>
  <si>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</si>
  <si>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</si>
  <si>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</si>
  <si>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</si>
  <si>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</si>
  <si>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</si>
  <si>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</si>
  <si>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</si>
  <si>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</si>
  <si>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</si>
  <si>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</si>
  <si>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</si>
  <si>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</si>
  <si>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</si>
  <si>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</si>
  <si>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</si>
  <si>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</si>
  <si>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</si>
  <si>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</si>
  <si>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</si>
  <si>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</si>
  <si>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</si>
  <si>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</si>
  <si>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</si>
  <si>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</si>
  <si>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</si>
  <si>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</si>
  <si>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</si>
  <si>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</si>
  <si>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</si>
  <si>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</si>
  <si>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</si>
  <si>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</si>
  <si>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</si>
  <si>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</si>
  <si>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</si>
  <si>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</si>
  <si>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</si>
  <si>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</si>
  <si>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</si>
  <si>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</si>
  <si>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</si>
  <si>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</si>
  <si>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</si>
  <si>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</si>
  <si>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</si>
  <si>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</si>
  <si>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</si>
  <si>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</si>
  <si>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</si>
  <si>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</si>
  <si>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</si>
  <si>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</si>
  <si>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</si>
  <si>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</si>
  <si>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</si>
  <si>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</si>
  <si>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</si>
  <si>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</si>
  <si>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</si>
  <si>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</si>
  <si>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</si>
  <si>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</si>
  <si>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</si>
  <si>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</si>
  <si>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</si>
  <si>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</si>
  <si>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</si>
  <si>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</si>
  <si>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</si>
  <si>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</si>
  <si>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</si>
  <si>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</si>
  <si>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</si>
  <si>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</si>
  <si>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</si>
  <si>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</si>
  <si>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</si>
  <si>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</si>
  <si>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</si>
  <si>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</si>
  <si>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</si>
  <si>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</si>
  <si>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</si>
  <si>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</si>
  <si>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</si>
  <si>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</si>
  <si>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</si>
  <si>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</si>
  <si>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</si>
  <si>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</si>
  <si>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POZOSTAŁE ZADANIA W ZAKRESIE POLITYKI SPOŁECZNEJ</t>
  </si>
  <si>
    <t>853</t>
  </si>
  <si>
    <t>85395</t>
  </si>
  <si>
    <t>852</t>
  </si>
  <si>
    <t>POMOC SPOŁECZNA</t>
  </si>
  <si>
    <t>Posotała działalność</t>
  </si>
  <si>
    <t>758</t>
  </si>
  <si>
    <t>RÓŻNE ROZLICZENIA</t>
  </si>
  <si>
    <t>Rezerwy ogólne i celowe</t>
  </si>
  <si>
    <t>Pozostała dzialalność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</si>
  <si>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</si>
  <si>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</si>
  <si>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</si>
  <si>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Załącznik nr 1 do Zarządzenia Nr 138/2022 Wójta Gminy Belsk Duży z dnia 17 listopada 2022 roku</t>
  </si>
  <si>
    <t>Dotacja celowa otrzymana z budżetu państwa na realizację zadań bieżących z zakresu administracji rządowej oraz innych zadań zleconych gminie (związkom gmin, związkom powiatowo-gminnym) ustawami</t>
  </si>
  <si>
    <t>Środki z Funduszu Pomocy na finansowanie lub dofinansowanie zadań bieżących w zakresie pomocy obywatelom Ukrainy</t>
  </si>
  <si>
    <t>Załącznik nr 4 do Zarządzenia Nr 138/2022 Wójta Gminy Belsk Duży z dnia 17 listopada 2022 roku</t>
  </si>
  <si>
    <t>85295</t>
  </si>
  <si>
    <t>Załącznik nr 2 do Zarządzenia Nr 138/2022 Wójta Gminy Belsk Duży z dnia 17 listopada 2022 roku</t>
  </si>
  <si>
    <t>Załącznik nr 3 do Zarządzenia Nr 138/2022 Wójta Gminy Belsk Duży z dnia 17 listopada 2022 roku</t>
  </si>
  <si>
    <t>Dotacja celowa otrzymana z budżetu państwa na realizację własnych zadań bieżących gmin (związków gmin, związków powiatowo-gminnych)</t>
  </si>
  <si>
    <t>855</t>
  </si>
  <si>
    <t>RODZINA</t>
  </si>
  <si>
    <t>Ochotnicze straże pożarne</t>
  </si>
  <si>
    <t>Składki na ubezpieczenie zdrowotne opłacane za osoby pobierające niektóre świadczenia z pomocy społecznej oraz za osoby uczestniczące w zajęciach w centrum integracji społecznej</t>
  </si>
  <si>
    <t>Zasiłki stałe</t>
  </si>
  <si>
    <t>85502</t>
  </si>
  <si>
    <t>85513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</si>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</sst>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5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workbookViewId="0" topLeftCell="A12">
      <selection activeCell="N44" sqref="N44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230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207</v>
      </c>
      <c r="L2" s="2"/>
    </row>
    <row r="3" spans="1:11" ht="16.5" customHeight="1">
      <c r="A3" s="202" t="s">
        <v>55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2:5" ht="0.75" customHeight="1" hidden="1">
      <c r="B4" s="3"/>
      <c r="C4" s="3"/>
      <c r="D4" s="3"/>
      <c r="E4" s="3"/>
    </row>
    <row r="5" spans="3:5" ht="12.75" hidden="1">
      <c r="C5" s="199"/>
      <c r="D5" s="199"/>
      <c r="E5" s="199"/>
    </row>
    <row r="6" spans="1:11" ht="12.75">
      <c r="A6" s="4"/>
      <c r="B6" s="4"/>
      <c r="C6" s="42"/>
      <c r="D6" s="42"/>
      <c r="E6" s="42"/>
      <c r="F6" s="200"/>
      <c r="G6" s="200"/>
      <c r="H6" s="200"/>
      <c r="I6" s="200"/>
      <c r="J6" s="200"/>
      <c r="K6" s="201"/>
    </row>
    <row r="7" spans="1:11" ht="12.75">
      <c r="A7" s="203" t="s">
        <v>0</v>
      </c>
      <c r="B7" s="203"/>
      <c r="C7" s="205" t="s">
        <v>1</v>
      </c>
      <c r="D7" s="206"/>
      <c r="E7" s="207"/>
      <c r="F7" s="214" t="s">
        <v>19</v>
      </c>
      <c r="G7" s="214"/>
      <c r="H7" s="214"/>
      <c r="I7" s="214"/>
      <c r="J7" s="214"/>
      <c r="K7" s="215"/>
    </row>
    <row r="8" spans="1:11" ht="12.75">
      <c r="A8" s="203"/>
      <c r="B8" s="203"/>
      <c r="C8" s="208"/>
      <c r="D8" s="209"/>
      <c r="E8" s="210"/>
      <c r="F8" s="208" t="s">
        <v>2</v>
      </c>
      <c r="G8" s="216" t="s">
        <v>6</v>
      </c>
      <c r="H8" s="215"/>
      <c r="I8" s="217" t="s">
        <v>4</v>
      </c>
      <c r="J8" s="216" t="s">
        <v>6</v>
      </c>
      <c r="K8" s="215"/>
    </row>
    <row r="9" spans="1:11" ht="96.75" customHeight="1">
      <c r="A9" s="203"/>
      <c r="B9" s="204"/>
      <c r="C9" s="211"/>
      <c r="D9" s="212"/>
      <c r="E9" s="213"/>
      <c r="F9" s="211"/>
      <c r="G9" s="45" t="s">
        <v>56</v>
      </c>
      <c r="H9" s="46" t="s">
        <v>57</v>
      </c>
      <c r="I9" s="204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6">
        <v>3</v>
      </c>
      <c r="D11" s="197"/>
      <c r="E11" s="198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22.5" customHeight="1">
      <c r="A12" s="133" t="s">
        <v>220</v>
      </c>
      <c r="B12" s="170" t="s">
        <v>221</v>
      </c>
      <c r="C12" s="150">
        <v>4214180</v>
      </c>
      <c r="D12" s="150">
        <f>D13+D15+D14</f>
        <v>38967</v>
      </c>
      <c r="E12" s="150">
        <f aca="true" t="shared" si="0" ref="E12:E17">C12+D12</f>
        <v>4253147</v>
      </c>
      <c r="F12" s="150">
        <f>E12</f>
        <v>4253147</v>
      </c>
      <c r="G12" s="150">
        <f>865988+D13+G14</f>
        <v>874355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92.25" customHeight="1">
      <c r="A13" s="131"/>
      <c r="B13" s="157" t="s">
        <v>231</v>
      </c>
      <c r="C13" s="155">
        <v>585384</v>
      </c>
      <c r="D13" s="155">
        <v>2107</v>
      </c>
      <c r="E13" s="155">
        <f t="shared" si="0"/>
        <v>587491</v>
      </c>
      <c r="F13" s="155">
        <v>2107</v>
      </c>
      <c r="G13" s="155">
        <v>2107</v>
      </c>
      <c r="H13" s="155">
        <v>0</v>
      </c>
      <c r="I13" s="155">
        <v>0</v>
      </c>
      <c r="J13" s="155">
        <v>0</v>
      </c>
      <c r="K13" s="155">
        <v>0</v>
      </c>
    </row>
    <row r="14" spans="1:11" s="8" customFormat="1" ht="67.5" customHeight="1">
      <c r="A14" s="131"/>
      <c r="B14" s="157" t="s">
        <v>237</v>
      </c>
      <c r="C14" s="155">
        <v>280604</v>
      </c>
      <c r="D14" s="155">
        <f>6660-400</f>
        <v>6260</v>
      </c>
      <c r="E14" s="155">
        <f t="shared" si="0"/>
        <v>286864</v>
      </c>
      <c r="F14" s="155">
        <v>6260</v>
      </c>
      <c r="G14" s="155">
        <v>6260</v>
      </c>
      <c r="H14" s="155">
        <v>0</v>
      </c>
      <c r="I14" s="155">
        <v>0</v>
      </c>
      <c r="J14" s="155">
        <v>0</v>
      </c>
      <c r="K14" s="155">
        <v>0</v>
      </c>
    </row>
    <row r="15" spans="1:11" s="8" customFormat="1" ht="55.5" customHeight="1">
      <c r="A15" s="131"/>
      <c r="B15" s="157" t="s">
        <v>232</v>
      </c>
      <c r="C15" s="155">
        <v>221544</v>
      </c>
      <c r="D15" s="155">
        <v>30600</v>
      </c>
      <c r="E15" s="155">
        <f t="shared" si="0"/>
        <v>252144</v>
      </c>
      <c r="F15" s="155">
        <v>30600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1" s="61" customFormat="1" ht="20.25" customHeight="1">
      <c r="A16" s="133" t="s">
        <v>238</v>
      </c>
      <c r="B16" s="170" t="s">
        <v>239</v>
      </c>
      <c r="C16" s="150">
        <v>4423570</v>
      </c>
      <c r="D16" s="150">
        <f>D17</f>
        <v>-45396</v>
      </c>
      <c r="E16" s="150">
        <f t="shared" si="0"/>
        <v>4378174</v>
      </c>
      <c r="F16" s="150">
        <f>E16</f>
        <v>4378174</v>
      </c>
      <c r="G16" s="150">
        <v>4361660</v>
      </c>
      <c r="H16" s="150">
        <v>0</v>
      </c>
      <c r="I16" s="150">
        <v>0</v>
      </c>
      <c r="J16" s="150">
        <v>0</v>
      </c>
      <c r="K16" s="150">
        <v>0</v>
      </c>
    </row>
    <row r="17" spans="1:11" s="8" customFormat="1" ht="93.75" customHeight="1">
      <c r="A17" s="131"/>
      <c r="B17" s="157" t="s">
        <v>231</v>
      </c>
      <c r="C17" s="155">
        <v>1680100</v>
      </c>
      <c r="D17" s="155">
        <f>129-45525</f>
        <v>-45396</v>
      </c>
      <c r="E17" s="155">
        <f t="shared" si="0"/>
        <v>1634704</v>
      </c>
      <c r="F17" s="155">
        <f>D17</f>
        <v>-45396</v>
      </c>
      <c r="G17" s="155">
        <f>F17</f>
        <v>-45396</v>
      </c>
      <c r="H17" s="155">
        <v>0</v>
      </c>
      <c r="I17" s="155">
        <v>0</v>
      </c>
      <c r="J17" s="155">
        <v>0</v>
      </c>
      <c r="K17" s="155">
        <v>0</v>
      </c>
    </row>
    <row r="18" spans="1:14" ht="21" customHeight="1">
      <c r="A18" s="113"/>
      <c r="B18" s="98" t="s">
        <v>59</v>
      </c>
      <c r="C18" s="150">
        <v>41684082.38</v>
      </c>
      <c r="D18" s="150">
        <f>D12+D16</f>
        <v>-6429</v>
      </c>
      <c r="E18" s="150">
        <f>SUM(C18:D18)</f>
        <v>41677653.38</v>
      </c>
      <c r="F18" s="150">
        <f>E18-I18</f>
        <v>40311637.38</v>
      </c>
      <c r="G18" s="150">
        <f>6589692.96+G13+G17+G14</f>
        <v>6552663.96</v>
      </c>
      <c r="H18" s="150">
        <v>364059.2</v>
      </c>
      <c r="I18" s="150">
        <v>1366016</v>
      </c>
      <c r="J18" s="150">
        <v>49353</v>
      </c>
      <c r="K18" s="150">
        <v>1316663</v>
      </c>
      <c r="N18" s="151"/>
    </row>
    <row r="19" spans="1:11" s="8" customFormat="1" ht="12.75">
      <c r="A19"/>
      <c r="B19" s="18"/>
      <c r="C19" s="130"/>
      <c r="D19" s="130"/>
      <c r="E19" s="130"/>
      <c r="F19" s="152"/>
      <c r="G19" s="152"/>
      <c r="H19" s="152"/>
      <c r="I19" s="152"/>
      <c r="J19" s="152"/>
      <c r="K19" s="152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4" ht="12.75">
      <c r="A36" s="18"/>
      <c r="B36" s="18"/>
      <c r="C36" s="18"/>
      <c r="D36" s="18"/>
      <c r="E36" s="18"/>
      <c r="N36" s="151"/>
    </row>
    <row r="37" spans="1:14" ht="12.75">
      <c r="A37" s="18"/>
      <c r="B37" s="18"/>
      <c r="C37" s="18"/>
      <c r="D37" s="18"/>
      <c r="E37" s="18"/>
      <c r="N37" s="151"/>
    </row>
    <row r="38" spans="1:14" ht="12.75">
      <c r="A38" s="18"/>
      <c r="B38" s="18"/>
      <c r="C38" s="18"/>
      <c r="D38" s="18"/>
      <c r="E38" s="18"/>
      <c r="N38" s="151"/>
    </row>
    <row r="39" spans="1:14" ht="12.75">
      <c r="A39" s="18"/>
      <c r="B39" s="18"/>
      <c r="C39" s="18"/>
      <c r="D39" s="18"/>
      <c r="E39" s="18"/>
      <c r="N39" s="151"/>
    </row>
    <row r="40" spans="1:11" s="8" customFormat="1" ht="12.75">
      <c r="A40"/>
      <c r="B40" s="18"/>
      <c r="C40" s="18"/>
      <c r="D40" s="18"/>
      <c r="E40" s="18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8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5" spans="1:11" s="8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74" customFormat="1" ht="12.75">
      <c r="A46"/>
      <c r="B46"/>
      <c r="C46"/>
      <c r="D46"/>
      <c r="E46"/>
      <c r="F46"/>
      <c r="G46"/>
      <c r="H46"/>
      <c r="I46"/>
      <c r="J46"/>
      <c r="K46"/>
    </row>
    <row r="48" spans="1:11" s="8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74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74" customFormat="1" ht="12.75">
      <c r="A50"/>
      <c r="B50"/>
      <c r="C50"/>
      <c r="D50"/>
      <c r="E50" s="151"/>
      <c r="F50"/>
      <c r="G50"/>
      <c r="H50"/>
      <c r="I50"/>
      <c r="J50"/>
      <c r="K50"/>
    </row>
    <row r="52" spans="1:11" s="8" customFormat="1" ht="12.75">
      <c r="A52"/>
      <c r="B52"/>
      <c r="C52"/>
      <c r="D52"/>
      <c r="E52"/>
      <c r="F52"/>
      <c r="G52"/>
      <c r="H52"/>
      <c r="I52"/>
      <c r="J52"/>
      <c r="K52"/>
    </row>
  </sheetData>
  <sheetProtection/>
  <mergeCells count="12">
    <mergeCell ref="I8:I9"/>
    <mergeCell ref="J8:K8"/>
    <mergeCell ref="C11:E11"/>
    <mergeCell ref="C5:E5"/>
    <mergeCell ref="F6:K6"/>
    <mergeCell ref="A3:K3"/>
    <mergeCell ref="A7:A9"/>
    <mergeCell ref="B7:B9"/>
    <mergeCell ref="C7:E9"/>
    <mergeCell ref="F7:K7"/>
    <mergeCell ref="F8:F9"/>
    <mergeCell ref="G8:H8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212</v>
      </c>
      <c r="G1" s="16"/>
    </row>
    <row r="2" spans="6:7" ht="12.75">
      <c r="F2" s="2" t="s">
        <v>162</v>
      </c>
      <c r="G2" s="16"/>
    </row>
    <row r="4" spans="1:6" ht="15.75">
      <c r="A4" s="294" t="s">
        <v>166</v>
      </c>
      <c r="B4" s="294"/>
      <c r="C4" s="294"/>
      <c r="D4" s="294"/>
      <c r="E4" s="294"/>
      <c r="F4" s="294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5" t="s">
        <v>32</v>
      </c>
      <c r="B7" s="295" t="s">
        <v>60</v>
      </c>
      <c r="C7" s="296" t="s">
        <v>61</v>
      </c>
      <c r="D7" s="296" t="s">
        <v>164</v>
      </c>
      <c r="E7" s="277" t="s">
        <v>62</v>
      </c>
      <c r="F7" s="280" t="s">
        <v>165</v>
      </c>
    </row>
    <row r="8" spans="1:6" ht="12.75">
      <c r="A8" s="295"/>
      <c r="B8" s="295"/>
      <c r="C8" s="295"/>
      <c r="D8" s="296"/>
      <c r="E8" s="278"/>
      <c r="F8" s="281"/>
    </row>
    <row r="9" spans="1:6" ht="12.75">
      <c r="A9" s="295"/>
      <c r="B9" s="295"/>
      <c r="C9" s="295"/>
      <c r="D9" s="296"/>
      <c r="E9" s="279"/>
      <c r="F9" s="282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72" t="s">
        <v>66</v>
      </c>
      <c r="B14" s="274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72" t="s">
        <v>81</v>
      </c>
      <c r="B24" s="274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213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9" t="s">
        <v>137</v>
      </c>
      <c r="B4" s="299"/>
      <c r="C4" s="299"/>
      <c r="D4" s="299"/>
      <c r="E4" s="299"/>
      <c r="F4" s="299"/>
      <c r="G4" s="299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43" t="s">
        <v>32</v>
      </c>
      <c r="B7" s="301" t="s">
        <v>100</v>
      </c>
      <c r="C7" s="289" t="s">
        <v>101</v>
      </c>
      <c r="D7" s="245" t="s">
        <v>102</v>
      </c>
      <c r="E7" s="246"/>
      <c r="F7" s="245" t="s">
        <v>103</v>
      </c>
      <c r="G7" s="247"/>
      <c r="H7" s="289" t="s">
        <v>104</v>
      </c>
    </row>
    <row r="8" spans="1:8" ht="12.75">
      <c r="A8" s="300"/>
      <c r="B8" s="302"/>
      <c r="C8" s="290"/>
      <c r="D8" s="289" t="s">
        <v>105</v>
      </c>
      <c r="E8" s="79" t="s">
        <v>6</v>
      </c>
      <c r="F8" s="289" t="s">
        <v>105</v>
      </c>
      <c r="G8" s="76" t="s">
        <v>6</v>
      </c>
      <c r="H8" s="290"/>
    </row>
    <row r="9" spans="1:8" ht="12.75">
      <c r="A9" s="300"/>
      <c r="B9" s="302"/>
      <c r="C9" s="290"/>
      <c r="D9" s="290"/>
      <c r="E9" s="289" t="s">
        <v>106</v>
      </c>
      <c r="F9" s="290"/>
      <c r="G9" s="289" t="s">
        <v>107</v>
      </c>
      <c r="H9" s="290"/>
    </row>
    <row r="10" spans="1:8" ht="12.75">
      <c r="A10" s="244"/>
      <c r="B10" s="303"/>
      <c r="C10" s="291"/>
      <c r="D10" s="291"/>
      <c r="E10" s="291"/>
      <c r="F10" s="291"/>
      <c r="G10" s="291"/>
      <c r="H10" s="291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214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7" t="s">
        <v>1</v>
      </c>
      <c r="B15" s="29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304" t="s">
        <v>140</v>
      </c>
      <c r="B4" s="304"/>
      <c r="C4" s="304"/>
      <c r="D4" s="304"/>
      <c r="E4" s="304"/>
      <c r="F4" s="304"/>
      <c r="G4" s="304"/>
    </row>
    <row r="5" spans="1:7" ht="26.25" customHeight="1">
      <c r="A5" s="268" t="s">
        <v>0</v>
      </c>
      <c r="B5" s="243" t="s">
        <v>3</v>
      </c>
      <c r="C5" s="243" t="s">
        <v>109</v>
      </c>
      <c r="D5" s="251" t="s">
        <v>147</v>
      </c>
      <c r="E5" s="251" t="s">
        <v>130</v>
      </c>
      <c r="F5" s="251" t="s">
        <v>54</v>
      </c>
      <c r="G5" s="251"/>
    </row>
    <row r="6" spans="1:7" ht="30" customHeight="1">
      <c r="A6" s="268"/>
      <c r="B6" s="244"/>
      <c r="C6" s="244"/>
      <c r="D6" s="251"/>
      <c r="E6" s="251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7">
      <selection activeCell="C25" sqref="C25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235</v>
      </c>
    </row>
    <row r="2" spans="4:8" ht="12.75">
      <c r="D2" s="1"/>
      <c r="E2" s="1"/>
      <c r="F2" s="1"/>
      <c r="G2" s="1"/>
      <c r="H2" s="2" t="s">
        <v>207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170</v>
      </c>
      <c r="E5" s="206"/>
      <c r="F5" s="206"/>
      <c r="G5" s="206"/>
      <c r="H5" s="207"/>
    </row>
    <row r="6" spans="1:8" ht="17.25" customHeight="1">
      <c r="A6" s="203" t="s">
        <v>0</v>
      </c>
      <c r="B6" s="203" t="s">
        <v>3</v>
      </c>
      <c r="C6" s="203" t="s">
        <v>5</v>
      </c>
      <c r="D6" s="205" t="s">
        <v>1</v>
      </c>
      <c r="E6" s="206"/>
      <c r="F6" s="207"/>
      <c r="G6" s="219" t="s">
        <v>19</v>
      </c>
      <c r="H6" s="220"/>
    </row>
    <row r="7" spans="1:8" ht="12.75">
      <c r="A7" s="203"/>
      <c r="B7" s="203"/>
      <c r="C7" s="203"/>
      <c r="D7" s="211"/>
      <c r="E7" s="212"/>
      <c r="F7" s="213"/>
      <c r="G7" s="217" t="s">
        <v>2</v>
      </c>
      <c r="H7" s="223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22"/>
      <c r="H8" s="224"/>
    </row>
    <row r="9" spans="1:8" ht="12" customHeight="1">
      <c r="A9" s="154">
        <v>1</v>
      </c>
      <c r="B9" s="154">
        <v>2</v>
      </c>
      <c r="C9" s="154">
        <v>3</v>
      </c>
      <c r="D9" s="221">
        <v>4</v>
      </c>
      <c r="E9" s="221"/>
      <c r="F9" s="221"/>
      <c r="G9" s="154">
        <v>5</v>
      </c>
      <c r="H9" s="154">
        <v>6</v>
      </c>
    </row>
    <row r="10" spans="1:10" s="61" customFormat="1" ht="26.25" customHeight="1">
      <c r="A10" s="133" t="s">
        <v>174</v>
      </c>
      <c r="B10" s="106"/>
      <c r="C10" s="138" t="s">
        <v>108</v>
      </c>
      <c r="D10" s="140">
        <v>1873625.6</v>
      </c>
      <c r="E10" s="140">
        <v>9816</v>
      </c>
      <c r="F10" s="140">
        <f aca="true" t="shared" si="0" ref="F10:F26">D10+E10</f>
        <v>1883441.6</v>
      </c>
      <c r="G10" s="140">
        <v>1072171.6</v>
      </c>
      <c r="H10" s="140">
        <v>811270</v>
      </c>
      <c r="I10" s="175"/>
      <c r="J10" s="175"/>
    </row>
    <row r="11" spans="1:10" s="186" customFormat="1" ht="24.75" customHeight="1">
      <c r="A11" s="131"/>
      <c r="B11" s="104">
        <v>60016</v>
      </c>
      <c r="C11" s="157" t="s">
        <v>197</v>
      </c>
      <c r="D11" s="126">
        <v>779942</v>
      </c>
      <c r="E11" s="126">
        <v>9816</v>
      </c>
      <c r="F11" s="126">
        <f t="shared" si="0"/>
        <v>789758</v>
      </c>
      <c r="G11" s="126">
        <f>E11</f>
        <v>9816</v>
      </c>
      <c r="H11" s="126">
        <v>0</v>
      </c>
      <c r="I11" s="185"/>
      <c r="J11" s="185"/>
    </row>
    <row r="12" spans="1:10" s="188" customFormat="1" ht="30" customHeight="1">
      <c r="A12" s="133" t="s">
        <v>198</v>
      </c>
      <c r="B12" s="98"/>
      <c r="C12" s="170" t="s">
        <v>96</v>
      </c>
      <c r="D12" s="127">
        <v>742193.2</v>
      </c>
      <c r="E12" s="127">
        <v>1918432</v>
      </c>
      <c r="F12" s="127">
        <f t="shared" si="0"/>
        <v>2660625.2</v>
      </c>
      <c r="G12" s="127">
        <v>2430625</v>
      </c>
      <c r="H12" s="127">
        <v>230000</v>
      </c>
      <c r="I12" s="187"/>
      <c r="J12" s="187"/>
    </row>
    <row r="13" spans="1:10" s="186" customFormat="1" ht="30" customHeight="1">
      <c r="A13" s="131"/>
      <c r="B13" s="104">
        <v>75412</v>
      </c>
      <c r="C13" s="157" t="s">
        <v>240</v>
      </c>
      <c r="D13" s="126">
        <v>669700</v>
      </c>
      <c r="E13" s="126">
        <v>0</v>
      </c>
      <c r="F13" s="126">
        <f t="shared" si="0"/>
        <v>669700</v>
      </c>
      <c r="G13" s="126">
        <v>0</v>
      </c>
      <c r="H13" s="126">
        <v>0</v>
      </c>
      <c r="I13" s="185"/>
      <c r="J13" s="185"/>
    </row>
    <row r="14" spans="1:10" s="186" customFormat="1" ht="22.5" customHeight="1">
      <c r="A14" s="131"/>
      <c r="B14" s="104">
        <v>75495</v>
      </c>
      <c r="C14" s="157" t="s">
        <v>222</v>
      </c>
      <c r="D14" s="126">
        <v>22493.2</v>
      </c>
      <c r="E14" s="126">
        <v>1918432</v>
      </c>
      <c r="F14" s="126">
        <f t="shared" si="0"/>
        <v>1940925.2</v>
      </c>
      <c r="G14" s="126">
        <v>1918432</v>
      </c>
      <c r="H14" s="126">
        <v>0</v>
      </c>
      <c r="I14" s="185"/>
      <c r="J14" s="185"/>
    </row>
    <row r="15" spans="1:10" s="188" customFormat="1" ht="24" customHeight="1">
      <c r="A15" s="133" t="s">
        <v>223</v>
      </c>
      <c r="B15" s="98"/>
      <c r="C15" s="170" t="s">
        <v>224</v>
      </c>
      <c r="D15" s="127">
        <v>167837</v>
      </c>
      <c r="E15" s="127">
        <v>-9816</v>
      </c>
      <c r="F15" s="127">
        <f t="shared" si="0"/>
        <v>158021</v>
      </c>
      <c r="G15" s="127">
        <v>158021</v>
      </c>
      <c r="H15" s="127">
        <v>0</v>
      </c>
      <c r="I15" s="187"/>
      <c r="J15" s="187"/>
    </row>
    <row r="16" spans="1:10" s="8" customFormat="1" ht="21.75" customHeight="1">
      <c r="A16" s="131"/>
      <c r="B16" s="104">
        <v>75818</v>
      </c>
      <c r="C16" s="87" t="s">
        <v>225</v>
      </c>
      <c r="D16" s="180">
        <v>156837</v>
      </c>
      <c r="E16" s="180">
        <v>-9816</v>
      </c>
      <c r="F16" s="180">
        <f t="shared" si="0"/>
        <v>147021</v>
      </c>
      <c r="G16" s="180">
        <f>E16-H16</f>
        <v>-9816</v>
      </c>
      <c r="H16" s="180">
        <v>0</v>
      </c>
      <c r="I16" s="174"/>
      <c r="J16" s="174"/>
    </row>
    <row r="17" spans="1:10" s="61" customFormat="1" ht="21.75" customHeight="1">
      <c r="A17" s="133" t="s">
        <v>220</v>
      </c>
      <c r="B17" s="98"/>
      <c r="C17" s="184" t="s">
        <v>221</v>
      </c>
      <c r="D17" s="140">
        <v>5363833</v>
      </c>
      <c r="E17" s="140">
        <f>E18+E19+E20</f>
        <v>38967</v>
      </c>
      <c r="F17" s="140">
        <f t="shared" si="0"/>
        <v>5402800</v>
      </c>
      <c r="G17" s="140">
        <f>F17</f>
        <v>5402800</v>
      </c>
      <c r="H17" s="140">
        <v>0</v>
      </c>
      <c r="I17" s="175"/>
      <c r="J17" s="175"/>
    </row>
    <row r="18" spans="1:10" s="8" customFormat="1" ht="53.25" customHeight="1">
      <c r="A18" s="131"/>
      <c r="B18" s="104">
        <v>85213</v>
      </c>
      <c r="C18" s="183" t="s">
        <v>241</v>
      </c>
      <c r="D18" s="180">
        <v>17480</v>
      </c>
      <c r="E18" s="180">
        <v>-400</v>
      </c>
      <c r="F18" s="180">
        <f t="shared" si="0"/>
        <v>17080</v>
      </c>
      <c r="G18" s="180">
        <f>E18</f>
        <v>-400</v>
      </c>
      <c r="H18" s="180">
        <v>0</v>
      </c>
      <c r="I18" s="174"/>
      <c r="J18" s="174"/>
    </row>
    <row r="19" spans="1:10" s="8" customFormat="1" ht="21.75" customHeight="1">
      <c r="A19" s="131"/>
      <c r="B19" s="104">
        <v>85216</v>
      </c>
      <c r="C19" s="183" t="s">
        <v>242</v>
      </c>
      <c r="D19" s="180">
        <v>216709</v>
      </c>
      <c r="E19" s="180">
        <v>6660</v>
      </c>
      <c r="F19" s="180">
        <f t="shared" si="0"/>
        <v>223369</v>
      </c>
      <c r="G19" s="180">
        <f>E19</f>
        <v>6660</v>
      </c>
      <c r="H19" s="180">
        <v>0</v>
      </c>
      <c r="I19" s="174"/>
      <c r="J19" s="174"/>
    </row>
    <row r="20" spans="1:10" s="8" customFormat="1" ht="20.25" customHeight="1">
      <c r="A20" s="131"/>
      <c r="B20" s="104">
        <v>85295</v>
      </c>
      <c r="C20" s="183" t="s">
        <v>184</v>
      </c>
      <c r="D20" s="180">
        <v>3937056</v>
      </c>
      <c r="E20" s="180">
        <v>32707</v>
      </c>
      <c r="F20" s="180">
        <f t="shared" si="0"/>
        <v>3969763</v>
      </c>
      <c r="G20" s="180">
        <f>E20</f>
        <v>32707</v>
      </c>
      <c r="H20" s="180">
        <v>0</v>
      </c>
      <c r="I20" s="174"/>
      <c r="J20" s="174"/>
    </row>
    <row r="21" spans="1:10" s="8" customFormat="1" ht="29.25" customHeight="1">
      <c r="A21" s="153" t="s">
        <v>218</v>
      </c>
      <c r="B21" s="145"/>
      <c r="C21" s="182" t="s">
        <v>217</v>
      </c>
      <c r="D21" s="132">
        <v>1918432</v>
      </c>
      <c r="E21" s="132">
        <f>E22</f>
        <v>-1918432</v>
      </c>
      <c r="F21" s="132">
        <f t="shared" si="0"/>
        <v>0</v>
      </c>
      <c r="G21" s="140">
        <f>F21-H21</f>
        <v>0</v>
      </c>
      <c r="H21" s="132">
        <v>0</v>
      </c>
      <c r="I21" s="174"/>
      <c r="J21" s="174"/>
    </row>
    <row r="22" spans="1:10" s="8" customFormat="1" ht="26.25" customHeight="1">
      <c r="A22" s="153"/>
      <c r="B22" s="145" t="s">
        <v>219</v>
      </c>
      <c r="C22" s="87" t="s">
        <v>184</v>
      </c>
      <c r="D22" s="147">
        <v>1918432</v>
      </c>
      <c r="E22" s="147">
        <v>-1918432</v>
      </c>
      <c r="F22" s="147">
        <f t="shared" si="0"/>
        <v>0</v>
      </c>
      <c r="G22" s="180">
        <f>E22</f>
        <v>-1918432</v>
      </c>
      <c r="H22" s="147">
        <v>0</v>
      </c>
      <c r="I22" s="174"/>
      <c r="J22" s="174"/>
    </row>
    <row r="23" spans="1:10" s="61" customFormat="1" ht="26.25" customHeight="1">
      <c r="A23" s="153" t="s">
        <v>238</v>
      </c>
      <c r="B23" s="153"/>
      <c r="C23" s="138" t="s">
        <v>239</v>
      </c>
      <c r="D23" s="132">
        <v>4579270</v>
      </c>
      <c r="E23" s="132">
        <f>E24+E25</f>
        <v>-45396</v>
      </c>
      <c r="F23" s="132">
        <f t="shared" si="0"/>
        <v>4533874</v>
      </c>
      <c r="G23" s="140">
        <v>4533874</v>
      </c>
      <c r="H23" s="132">
        <v>0</v>
      </c>
      <c r="I23" s="175"/>
      <c r="J23" s="175"/>
    </row>
    <row r="24" spans="1:10" s="8" customFormat="1" ht="41.25" customHeight="1">
      <c r="A24" s="145"/>
      <c r="B24" s="145" t="s">
        <v>243</v>
      </c>
      <c r="C24" s="87" t="s">
        <v>245</v>
      </c>
      <c r="D24" s="147">
        <v>1675314</v>
      </c>
      <c r="E24" s="147">
        <v>-45525</v>
      </c>
      <c r="F24" s="147">
        <f t="shared" si="0"/>
        <v>1629789</v>
      </c>
      <c r="G24" s="180">
        <f>E24</f>
        <v>-45525</v>
      </c>
      <c r="H24" s="147">
        <v>0</v>
      </c>
      <c r="I24" s="174"/>
      <c r="J24" s="174"/>
    </row>
    <row r="25" spans="1:10" s="8" customFormat="1" ht="37.5" customHeight="1">
      <c r="A25" s="153"/>
      <c r="B25" s="145" t="s">
        <v>244</v>
      </c>
      <c r="C25" s="87" t="s">
        <v>246</v>
      </c>
      <c r="D25" s="147">
        <v>15829</v>
      </c>
      <c r="E25" s="147">
        <v>129</v>
      </c>
      <c r="F25" s="147">
        <f t="shared" si="0"/>
        <v>15958</v>
      </c>
      <c r="G25" s="180">
        <v>129</v>
      </c>
      <c r="H25" s="147">
        <v>0</v>
      </c>
      <c r="I25" s="174"/>
      <c r="J25" s="174"/>
    </row>
    <row r="26" spans="1:10" ht="21" customHeight="1">
      <c r="A26" s="218" t="s">
        <v>17</v>
      </c>
      <c r="B26" s="218"/>
      <c r="C26" s="218"/>
      <c r="D26" s="148">
        <v>48080952.04</v>
      </c>
      <c r="E26" s="148">
        <f>E23+E21+E17+E15+E12+E10</f>
        <v>-6429</v>
      </c>
      <c r="F26" s="148">
        <f t="shared" si="0"/>
        <v>48074523.04</v>
      </c>
      <c r="G26" s="132">
        <f>F26-H26</f>
        <v>42255631.04</v>
      </c>
      <c r="H26" s="132">
        <v>5818892</v>
      </c>
      <c r="I26" s="151"/>
      <c r="J26" s="151"/>
    </row>
    <row r="27" spans="1:8" ht="12.75">
      <c r="A27" s="55"/>
      <c r="B27" s="55"/>
      <c r="C27" s="55"/>
      <c r="D27" s="56"/>
      <c r="E27" s="56"/>
      <c r="F27" s="56"/>
      <c r="G27" s="56"/>
      <c r="H27" s="56"/>
    </row>
    <row r="28" spans="1:8" ht="12.75">
      <c r="A28" s="55"/>
      <c r="B28" s="55"/>
      <c r="C28" s="55"/>
      <c r="D28" s="56"/>
      <c r="E28" s="56"/>
      <c r="F28" s="56"/>
      <c r="G28" s="56"/>
      <c r="H28" s="56"/>
    </row>
    <row r="29" spans="1:8" ht="12.75">
      <c r="A29" s="55"/>
      <c r="B29" s="55"/>
      <c r="C29" s="55"/>
      <c r="D29" s="56"/>
      <c r="E29" s="56"/>
      <c r="F29" s="56"/>
      <c r="G29" s="56"/>
      <c r="H29" s="56"/>
    </row>
    <row r="31" ht="12.75">
      <c r="A31" s="18"/>
    </row>
    <row r="32" ht="12.75">
      <c r="A32" s="26"/>
    </row>
  </sheetData>
  <sheetProtection/>
  <mergeCells count="10">
    <mergeCell ref="D5:H5"/>
    <mergeCell ref="C6:C7"/>
    <mergeCell ref="B6:B7"/>
    <mergeCell ref="A6:A7"/>
    <mergeCell ref="A26:C26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workbookViewId="0" topLeftCell="A10">
      <selection activeCell="H10" sqref="H10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1.8515625" style="0" customWidth="1"/>
    <col min="11" max="11" width="12.57421875" style="0" customWidth="1"/>
    <col min="12" max="12" width="10.28125" style="0" bestFit="1" customWidth="1"/>
    <col min="13" max="13" width="8.28125" style="0" customWidth="1"/>
    <col min="14" max="14" width="10.0039062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236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207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5" t="s">
        <v>0</v>
      </c>
      <c r="B4" s="225" t="s">
        <v>3</v>
      </c>
      <c r="C4" s="225" t="s">
        <v>5</v>
      </c>
      <c r="D4" s="232" t="s">
        <v>1</v>
      </c>
      <c r="E4" s="233"/>
      <c r="F4" s="234"/>
      <c r="G4" s="225" t="s">
        <v>8</v>
      </c>
      <c r="H4" s="227" t="s">
        <v>6</v>
      </c>
      <c r="I4" s="228"/>
      <c r="J4" s="225" t="s">
        <v>9</v>
      </c>
      <c r="K4" s="225" t="s">
        <v>10</v>
      </c>
      <c r="L4" s="225" t="s">
        <v>12</v>
      </c>
      <c r="M4" s="225" t="s">
        <v>13</v>
      </c>
      <c r="N4" s="225" t="s">
        <v>14</v>
      </c>
    </row>
    <row r="5" spans="1:14" ht="57.75" customHeight="1">
      <c r="A5" s="226"/>
      <c r="B5" s="226"/>
      <c r="C5" s="226"/>
      <c r="D5" s="235"/>
      <c r="E5" s="236"/>
      <c r="F5" s="237"/>
      <c r="G5" s="226"/>
      <c r="H5" s="24" t="s">
        <v>16</v>
      </c>
      <c r="I5" s="24" t="s">
        <v>11</v>
      </c>
      <c r="J5" s="226"/>
      <c r="K5" s="226"/>
      <c r="L5" s="226"/>
      <c r="M5" s="226"/>
      <c r="N5" s="226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38">
        <v>4</v>
      </c>
      <c r="E7" s="238"/>
      <c r="F7" s="238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31.5" customHeight="1">
      <c r="A8" s="133" t="s">
        <v>174</v>
      </c>
      <c r="B8" s="106"/>
      <c r="C8" s="138" t="s">
        <v>108</v>
      </c>
      <c r="D8" s="178">
        <v>1062355.6</v>
      </c>
      <c r="E8" s="178">
        <v>9816</v>
      </c>
      <c r="F8" s="178">
        <f aca="true" t="shared" si="0" ref="F8:F20">D8+E8</f>
        <v>1072171.6</v>
      </c>
      <c r="G8" s="178">
        <v>748615</v>
      </c>
      <c r="H8" s="178">
        <v>0</v>
      </c>
      <c r="I8" s="178">
        <v>748615</v>
      </c>
      <c r="J8" s="178">
        <v>323556.6</v>
      </c>
      <c r="K8" s="178">
        <v>0</v>
      </c>
      <c r="L8" s="178">
        <v>0</v>
      </c>
      <c r="M8" s="178">
        <v>0</v>
      </c>
      <c r="N8" s="178">
        <v>0</v>
      </c>
    </row>
    <row r="9" spans="1:14" ht="24" customHeight="1">
      <c r="A9" s="131"/>
      <c r="B9" s="104">
        <v>60016</v>
      </c>
      <c r="C9" s="157" t="s">
        <v>197</v>
      </c>
      <c r="D9" s="181">
        <v>690795</v>
      </c>
      <c r="E9" s="181">
        <v>9816</v>
      </c>
      <c r="F9" s="181">
        <f t="shared" si="0"/>
        <v>700611</v>
      </c>
      <c r="G9" s="181">
        <f>E9</f>
        <v>9816</v>
      </c>
      <c r="H9" s="181">
        <v>0</v>
      </c>
      <c r="I9" s="181">
        <v>9816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</row>
    <row r="10" spans="1:14" s="61" customFormat="1" ht="49.5" customHeight="1">
      <c r="A10" s="133" t="s">
        <v>198</v>
      </c>
      <c r="B10" s="98"/>
      <c r="C10" s="138" t="s">
        <v>96</v>
      </c>
      <c r="D10" s="178">
        <v>512193.2</v>
      </c>
      <c r="E10" s="178">
        <v>1918432</v>
      </c>
      <c r="F10" s="178">
        <f t="shared" si="0"/>
        <v>2430625.2</v>
      </c>
      <c r="G10" s="178">
        <v>435798.2</v>
      </c>
      <c r="H10" s="178">
        <v>138162.78</v>
      </c>
      <c r="I10" s="178">
        <v>297635.42</v>
      </c>
      <c r="J10" s="178">
        <v>7747</v>
      </c>
      <c r="K10" s="178">
        <v>1987080</v>
      </c>
      <c r="L10" s="178">
        <v>0</v>
      </c>
      <c r="M10" s="178">
        <v>0</v>
      </c>
      <c r="N10" s="178">
        <v>0</v>
      </c>
    </row>
    <row r="11" spans="1:14" s="8" customFormat="1" ht="28.5" customHeight="1">
      <c r="A11" s="131"/>
      <c r="B11" s="104">
        <v>75412</v>
      </c>
      <c r="C11" s="157" t="s">
        <v>240</v>
      </c>
      <c r="D11" s="181">
        <v>469700</v>
      </c>
      <c r="E11" s="181">
        <v>0</v>
      </c>
      <c r="F11" s="181">
        <f>D11+E11</f>
        <v>469700</v>
      </c>
      <c r="G11" s="181">
        <v>-1374</v>
      </c>
      <c r="H11" s="181">
        <v>-1374</v>
      </c>
      <c r="I11" s="181">
        <v>1374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ht="29.25" customHeight="1">
      <c r="A12" s="131"/>
      <c r="B12" s="104">
        <v>75495</v>
      </c>
      <c r="C12" s="183" t="s">
        <v>184</v>
      </c>
      <c r="D12" s="181">
        <v>22493.2</v>
      </c>
      <c r="E12" s="181">
        <v>1918432</v>
      </c>
      <c r="F12" s="181">
        <f>D12+E12</f>
        <v>1940925.2</v>
      </c>
      <c r="G12" s="181">
        <v>8352</v>
      </c>
      <c r="H12" s="181">
        <v>8352</v>
      </c>
      <c r="I12" s="181">
        <v>0</v>
      </c>
      <c r="J12" s="181">
        <v>0</v>
      </c>
      <c r="K12" s="181">
        <v>1910080</v>
      </c>
      <c r="L12" s="181">
        <v>0</v>
      </c>
      <c r="M12" s="181">
        <v>0</v>
      </c>
      <c r="N12" s="181">
        <v>0</v>
      </c>
    </row>
    <row r="13" spans="1:14" s="61" customFormat="1" ht="25.5" customHeight="1">
      <c r="A13" s="133" t="s">
        <v>223</v>
      </c>
      <c r="B13" s="98"/>
      <c r="C13" s="184" t="s">
        <v>224</v>
      </c>
      <c r="D13" s="178">
        <v>167837</v>
      </c>
      <c r="E13" s="178">
        <v>-9816</v>
      </c>
      <c r="F13" s="178">
        <f>D13+E13</f>
        <v>158021</v>
      </c>
      <c r="G13" s="178">
        <v>158021</v>
      </c>
      <c r="H13" s="178">
        <v>0</v>
      </c>
      <c r="I13" s="178">
        <v>158021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</row>
    <row r="14" spans="1:14" ht="29.25" customHeight="1">
      <c r="A14" s="131"/>
      <c r="B14" s="104">
        <v>75818</v>
      </c>
      <c r="C14" s="183" t="s">
        <v>225</v>
      </c>
      <c r="D14" s="181">
        <v>156837</v>
      </c>
      <c r="E14" s="181">
        <v>-9816</v>
      </c>
      <c r="F14" s="181">
        <f>D14+E14</f>
        <v>147021</v>
      </c>
      <c r="G14" s="181">
        <v>-9816</v>
      </c>
      <c r="H14" s="181">
        <v>0</v>
      </c>
      <c r="I14" s="181">
        <f>G14</f>
        <v>-9816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</row>
    <row r="15" spans="1:14" ht="21.75" customHeight="1">
      <c r="A15" s="133" t="s">
        <v>220</v>
      </c>
      <c r="B15" s="98"/>
      <c r="C15" s="184" t="s">
        <v>221</v>
      </c>
      <c r="D15" s="178">
        <v>5363833</v>
      </c>
      <c r="E15" s="178">
        <f>E18+E16+E17</f>
        <v>38967</v>
      </c>
      <c r="F15" s="178">
        <f t="shared" si="0"/>
        <v>5402800</v>
      </c>
      <c r="G15" s="178">
        <v>753239</v>
      </c>
      <c r="H15" s="178">
        <v>636695</v>
      </c>
      <c r="I15" s="178">
        <v>116544</v>
      </c>
      <c r="J15" s="178">
        <v>0</v>
      </c>
      <c r="K15" s="178">
        <v>4649561</v>
      </c>
      <c r="L15" s="178">
        <v>0</v>
      </c>
      <c r="M15" s="178">
        <v>0</v>
      </c>
      <c r="N15" s="178">
        <v>0</v>
      </c>
    </row>
    <row r="16" spans="1:14" s="8" customFormat="1" ht="93.75" customHeight="1">
      <c r="A16" s="131"/>
      <c r="B16" s="104">
        <v>85213</v>
      </c>
      <c r="C16" s="183" t="s">
        <v>241</v>
      </c>
      <c r="D16" s="181">
        <v>17480</v>
      </c>
      <c r="E16" s="181">
        <v>-400</v>
      </c>
      <c r="F16" s="181">
        <f>D16+E16</f>
        <v>17080</v>
      </c>
      <c r="G16" s="181">
        <v>-400</v>
      </c>
      <c r="H16" s="181">
        <v>0</v>
      </c>
      <c r="I16" s="181">
        <v>-400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</row>
    <row r="17" spans="1:14" s="8" customFormat="1" ht="21.75" customHeight="1">
      <c r="A17" s="131"/>
      <c r="B17" s="104">
        <v>85216</v>
      </c>
      <c r="C17" s="183" t="s">
        <v>242</v>
      </c>
      <c r="D17" s="181">
        <v>216709</v>
      </c>
      <c r="E17" s="181">
        <v>6660</v>
      </c>
      <c r="F17" s="181">
        <f>D17+E17</f>
        <v>223369</v>
      </c>
      <c r="G17" s="181">
        <v>0</v>
      </c>
      <c r="H17" s="181">
        <v>0</v>
      </c>
      <c r="I17" s="181">
        <v>0</v>
      </c>
      <c r="J17" s="181">
        <v>0</v>
      </c>
      <c r="K17" s="181">
        <v>6660</v>
      </c>
      <c r="L17" s="181">
        <v>0</v>
      </c>
      <c r="M17" s="181">
        <v>0</v>
      </c>
      <c r="N17" s="181">
        <v>0</v>
      </c>
    </row>
    <row r="18" spans="1:14" ht="24" customHeight="1">
      <c r="A18" s="131"/>
      <c r="B18" s="104">
        <v>85295</v>
      </c>
      <c r="C18" s="183" t="s">
        <v>226</v>
      </c>
      <c r="D18" s="181">
        <v>3937056</v>
      </c>
      <c r="E18" s="181">
        <f>30600+2107</f>
        <v>32707</v>
      </c>
      <c r="F18" s="181">
        <f t="shared" si="0"/>
        <v>3969763</v>
      </c>
      <c r="G18" s="181">
        <v>641</v>
      </c>
      <c r="H18" s="181">
        <v>641</v>
      </c>
      <c r="I18" s="181">
        <v>0</v>
      </c>
      <c r="J18" s="181">
        <v>0</v>
      </c>
      <c r="K18" s="181">
        <v>32066</v>
      </c>
      <c r="L18" s="181">
        <v>0</v>
      </c>
      <c r="M18" s="181">
        <v>0</v>
      </c>
      <c r="N18" s="181">
        <v>0</v>
      </c>
    </row>
    <row r="19" spans="1:14" ht="46.5" customHeight="1">
      <c r="A19" s="153" t="s">
        <v>218</v>
      </c>
      <c r="B19" s="145"/>
      <c r="C19" s="170" t="s">
        <v>217</v>
      </c>
      <c r="D19" s="178">
        <v>1918432</v>
      </c>
      <c r="E19" s="178">
        <f>E20</f>
        <v>-1918432</v>
      </c>
      <c r="F19" s="178">
        <f t="shared" si="0"/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</row>
    <row r="20" spans="1:14" ht="24" customHeight="1">
      <c r="A20" s="153"/>
      <c r="B20" s="145" t="s">
        <v>219</v>
      </c>
      <c r="C20" s="87" t="s">
        <v>184</v>
      </c>
      <c r="D20" s="181">
        <v>1918432</v>
      </c>
      <c r="E20" s="181">
        <v>-1918432</v>
      </c>
      <c r="F20" s="181">
        <f t="shared" si="0"/>
        <v>0</v>
      </c>
      <c r="G20" s="181">
        <v>-8352</v>
      </c>
      <c r="H20" s="181">
        <v>-8352</v>
      </c>
      <c r="I20" s="181">
        <v>0</v>
      </c>
      <c r="J20" s="181">
        <v>0</v>
      </c>
      <c r="K20" s="181">
        <v>-1910080</v>
      </c>
      <c r="L20" s="181">
        <v>0</v>
      </c>
      <c r="M20" s="181">
        <v>0</v>
      </c>
      <c r="N20" s="181">
        <v>0</v>
      </c>
    </row>
    <row r="21" spans="1:14" s="61" customFormat="1" ht="24" customHeight="1">
      <c r="A21" s="153" t="s">
        <v>238</v>
      </c>
      <c r="B21" s="153"/>
      <c r="C21" s="138" t="s">
        <v>239</v>
      </c>
      <c r="D21" s="178">
        <v>4579270</v>
      </c>
      <c r="E21" s="178">
        <f>129-45525</f>
        <v>-45396</v>
      </c>
      <c r="F21" s="178">
        <f>D21+E21</f>
        <v>4533874</v>
      </c>
      <c r="G21" s="178">
        <v>323518</v>
      </c>
      <c r="H21" s="178">
        <v>175539</v>
      </c>
      <c r="I21" s="178">
        <v>147979</v>
      </c>
      <c r="J21" s="178">
        <v>0</v>
      </c>
      <c r="K21" s="178">
        <v>4210356</v>
      </c>
      <c r="L21" s="178">
        <v>0</v>
      </c>
      <c r="M21" s="178">
        <v>0</v>
      </c>
      <c r="N21" s="178">
        <v>0</v>
      </c>
    </row>
    <row r="22" spans="1:14" ht="79.5" customHeight="1">
      <c r="A22" s="153"/>
      <c r="B22" s="145" t="s">
        <v>243</v>
      </c>
      <c r="C22" s="87" t="s">
        <v>245</v>
      </c>
      <c r="D22" s="181">
        <v>1675314</v>
      </c>
      <c r="E22" s="181">
        <v>-45525</v>
      </c>
      <c r="F22" s="181">
        <f>D22+E22</f>
        <v>1629789</v>
      </c>
      <c r="G22" s="181">
        <v>-637</v>
      </c>
      <c r="H22" s="181">
        <v>-637</v>
      </c>
      <c r="I22" s="181">
        <v>0</v>
      </c>
      <c r="J22" s="181">
        <v>0</v>
      </c>
      <c r="K22" s="181">
        <v>-44888</v>
      </c>
      <c r="L22" s="181">
        <v>0</v>
      </c>
      <c r="M22" s="181">
        <v>0</v>
      </c>
      <c r="N22" s="181">
        <v>0</v>
      </c>
    </row>
    <row r="23" spans="1:14" ht="78" customHeight="1">
      <c r="A23" s="153"/>
      <c r="B23" s="145" t="s">
        <v>244</v>
      </c>
      <c r="C23" s="87" t="s">
        <v>246</v>
      </c>
      <c r="D23" s="181">
        <v>15829</v>
      </c>
      <c r="E23" s="181">
        <v>129</v>
      </c>
      <c r="F23" s="181">
        <f>D23+E23</f>
        <v>15958</v>
      </c>
      <c r="G23" s="181">
        <v>129</v>
      </c>
      <c r="H23" s="181">
        <v>0</v>
      </c>
      <c r="I23" s="181">
        <v>129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</row>
    <row r="24" spans="1:14" s="61" customFormat="1" ht="24.75" customHeight="1">
      <c r="A24" s="229" t="s">
        <v>7</v>
      </c>
      <c r="B24" s="230"/>
      <c r="C24" s="231"/>
      <c r="D24" s="176">
        <v>42262060.04</v>
      </c>
      <c r="E24" s="176">
        <f>E21+E19+E15+E13+E10+E8</f>
        <v>-6429</v>
      </c>
      <c r="F24" s="179">
        <f>E24+D24</f>
        <v>42255631.04</v>
      </c>
      <c r="G24" s="178">
        <v>27938135.75</v>
      </c>
      <c r="H24" s="176">
        <v>17989021.11</v>
      </c>
      <c r="I24" s="176">
        <v>9949114.64</v>
      </c>
      <c r="J24" s="176">
        <v>2180287.6</v>
      </c>
      <c r="K24" s="176">
        <v>11721086</v>
      </c>
      <c r="L24" s="176">
        <v>219967.58</v>
      </c>
      <c r="M24" s="176">
        <v>0</v>
      </c>
      <c r="N24" s="176">
        <v>196154.11</v>
      </c>
    </row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</sheetData>
  <sheetProtection/>
  <mergeCells count="13">
    <mergeCell ref="A24:C24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9" t="s">
        <v>233</v>
      </c>
      <c r="D1" s="240"/>
      <c r="E1" s="240"/>
      <c r="F1" s="240"/>
      <c r="G1" s="240"/>
      <c r="H1" s="240"/>
      <c r="I1" s="240"/>
      <c r="J1" s="240"/>
      <c r="K1" s="240"/>
    </row>
    <row r="2" spans="7:11" ht="12.75">
      <c r="G2" s="241" t="s">
        <v>207</v>
      </c>
      <c r="H2" s="241"/>
      <c r="I2" s="241"/>
      <c r="J2" s="241"/>
      <c r="K2" s="241"/>
    </row>
    <row r="3" spans="1:11" ht="42.75" customHeight="1">
      <c r="A3" s="242" t="s">
        <v>227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0" customFormat="1" ht="45" customHeight="1">
      <c r="A4" s="243" t="s">
        <v>0</v>
      </c>
      <c r="B4" s="243" t="s">
        <v>3</v>
      </c>
      <c r="C4" s="243" t="s">
        <v>109</v>
      </c>
      <c r="D4" s="245" t="s">
        <v>129</v>
      </c>
      <c r="E4" s="246"/>
      <c r="F4" s="247"/>
      <c r="G4" s="248" t="s">
        <v>130</v>
      </c>
      <c r="H4" s="249"/>
      <c r="I4" s="250"/>
      <c r="J4" s="251" t="s">
        <v>54</v>
      </c>
      <c r="K4" s="251"/>
    </row>
    <row r="5" spans="1:11" s="130" customFormat="1" ht="65.25" customHeight="1">
      <c r="A5" s="244"/>
      <c r="B5" s="244"/>
      <c r="C5" s="244"/>
      <c r="D5" s="191" t="s">
        <v>228</v>
      </c>
      <c r="E5" s="189" t="s">
        <v>21</v>
      </c>
      <c r="F5" s="76" t="s">
        <v>229</v>
      </c>
      <c r="G5" s="191" t="s">
        <v>228</v>
      </c>
      <c r="H5" s="189" t="s">
        <v>21</v>
      </c>
      <c r="I5" s="190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220</v>
      </c>
      <c r="B7" s="113"/>
      <c r="C7" s="72" t="s">
        <v>221</v>
      </c>
      <c r="D7" s="140">
        <v>585384</v>
      </c>
      <c r="E7" s="140">
        <v>2107</v>
      </c>
      <c r="F7" s="140">
        <f>D7+E7</f>
        <v>587491</v>
      </c>
      <c r="G7" s="140">
        <v>585384</v>
      </c>
      <c r="H7" s="140">
        <v>2107</v>
      </c>
      <c r="I7" s="140">
        <f>G7+H7</f>
        <v>587491</v>
      </c>
      <c r="J7" s="127">
        <f>I7-K7</f>
        <v>587491</v>
      </c>
      <c r="K7" s="140">
        <v>0</v>
      </c>
    </row>
    <row r="8" spans="1:11" s="8" customFormat="1" ht="39.75" customHeight="1">
      <c r="A8" s="131"/>
      <c r="B8" s="131" t="s">
        <v>234</v>
      </c>
      <c r="C8" s="73" t="s">
        <v>184</v>
      </c>
      <c r="D8" s="180">
        <v>585384</v>
      </c>
      <c r="E8" s="180">
        <v>2107</v>
      </c>
      <c r="F8" s="180">
        <f>D8+E8</f>
        <v>587491</v>
      </c>
      <c r="G8" s="180">
        <v>585384</v>
      </c>
      <c r="H8" s="180">
        <v>2107</v>
      </c>
      <c r="I8" s="180">
        <f>G8+H8</f>
        <v>587491</v>
      </c>
      <c r="J8" s="126">
        <f>H8</f>
        <v>2107</v>
      </c>
      <c r="K8" s="180">
        <v>0</v>
      </c>
    </row>
    <row r="9" spans="1:11" s="61" customFormat="1" ht="39.75" customHeight="1">
      <c r="A9" s="133" t="s">
        <v>238</v>
      </c>
      <c r="B9" s="133"/>
      <c r="C9" s="138" t="s">
        <v>239</v>
      </c>
      <c r="D9" s="140">
        <v>4407056</v>
      </c>
      <c r="E9" s="195">
        <f>E10+E11</f>
        <v>-45396</v>
      </c>
      <c r="F9" s="140">
        <f>D9+E9</f>
        <v>4361660</v>
      </c>
      <c r="G9" s="140">
        <v>4407056</v>
      </c>
      <c r="H9" s="195">
        <f>H10+H11</f>
        <v>-45396</v>
      </c>
      <c r="I9" s="140">
        <f>G9+H9</f>
        <v>4361660</v>
      </c>
      <c r="J9" s="127">
        <f>I9</f>
        <v>4361660</v>
      </c>
      <c r="K9" s="140">
        <v>0</v>
      </c>
    </row>
    <row r="10" spans="1:11" s="8" customFormat="1" ht="105.75" customHeight="1">
      <c r="A10" s="131"/>
      <c r="B10" s="131" t="s">
        <v>243</v>
      </c>
      <c r="C10" s="87" t="s">
        <v>245</v>
      </c>
      <c r="D10" s="180">
        <v>1664000</v>
      </c>
      <c r="E10" s="194">
        <v>-45525</v>
      </c>
      <c r="F10" s="180">
        <f>D10+E10</f>
        <v>1618475</v>
      </c>
      <c r="G10" s="180">
        <v>1664000</v>
      </c>
      <c r="H10" s="194">
        <f>E10</f>
        <v>-45525</v>
      </c>
      <c r="I10" s="180">
        <f>G10+H10</f>
        <v>1618475</v>
      </c>
      <c r="J10" s="126">
        <f>H10</f>
        <v>-45525</v>
      </c>
      <c r="K10" s="180">
        <v>0</v>
      </c>
    </row>
    <row r="11" spans="1:11" s="8" customFormat="1" ht="105.75" customHeight="1">
      <c r="A11" s="131"/>
      <c r="B11" s="131" t="s">
        <v>244</v>
      </c>
      <c r="C11" s="87" t="s">
        <v>246</v>
      </c>
      <c r="D11" s="180">
        <v>15829</v>
      </c>
      <c r="E11" s="194">
        <v>129</v>
      </c>
      <c r="F11" s="180">
        <f>D11+E11</f>
        <v>15958</v>
      </c>
      <c r="G11" s="180">
        <v>15829</v>
      </c>
      <c r="H11" s="194">
        <f>E11</f>
        <v>129</v>
      </c>
      <c r="I11" s="180">
        <f>G11+H11</f>
        <v>15958</v>
      </c>
      <c r="J11" s="126">
        <f>H11</f>
        <v>129</v>
      </c>
      <c r="K11" s="180">
        <v>0</v>
      </c>
    </row>
    <row r="12" spans="1:11" s="61" customFormat="1" ht="34.5" customHeight="1">
      <c r="A12" s="117"/>
      <c r="B12" s="118"/>
      <c r="C12" s="115" t="s">
        <v>1</v>
      </c>
      <c r="D12" s="192">
        <v>5665636.96</v>
      </c>
      <c r="E12" s="192">
        <f>E9+E7</f>
        <v>-43289</v>
      </c>
      <c r="F12" s="127">
        <f>SUM(D12:E12)</f>
        <v>5622347.96</v>
      </c>
      <c r="G12" s="127">
        <v>5665636.96</v>
      </c>
      <c r="H12" s="192">
        <f>H9+H7</f>
        <v>-43289</v>
      </c>
      <c r="I12" s="127">
        <f>SUM(G12:H12)</f>
        <v>5622347.96</v>
      </c>
      <c r="J12" s="127">
        <f>I12-K12</f>
        <v>5622347.96</v>
      </c>
      <c r="K12" s="140">
        <v>0</v>
      </c>
    </row>
    <row r="13" ht="18" customHeight="1"/>
    <row r="14" spans="1:11" s="61" customFormat="1" ht="17.25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6.5" customHeight="1"/>
    <row r="16" spans="1:11" s="61" customFormat="1" ht="29.2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spans="1:11" s="8" customFormat="1" ht="21" customHeight="1">
      <c r="A17" s="18"/>
      <c r="B17" s="18"/>
      <c r="C17" s="18"/>
      <c r="D17" s="37"/>
      <c r="E17" s="37"/>
      <c r="F17" s="37"/>
      <c r="G17" s="63"/>
      <c r="H17"/>
      <c r="I17"/>
      <c r="J17"/>
      <c r="K17"/>
    </row>
    <row r="18" ht="19.5" customHeight="1"/>
    <row r="19" spans="1:11" s="61" customFormat="1" ht="16.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52.5" customHeight="1"/>
    <row r="21" ht="69" customHeight="1"/>
    <row r="22" spans="1:11" s="61" customFormat="1" ht="84.7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</row>
    <row r="23" ht="21" customHeight="1"/>
    <row r="24" ht="50.25" customHeight="1"/>
    <row r="25" spans="1:23" s="193" customFormat="1" ht="20.2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ht="93.75" customHeight="1"/>
    <row r="27" spans="1:11" s="61" customFormat="1" ht="19.5" customHeight="1">
      <c r="A27" s="18"/>
      <c r="B27" s="18"/>
      <c r="C27" s="18"/>
      <c r="D27" s="37"/>
      <c r="E27" s="37"/>
      <c r="F27" s="37"/>
      <c r="G27" s="63"/>
      <c r="H27"/>
      <c r="I27"/>
      <c r="J27"/>
      <c r="K27"/>
    </row>
    <row r="28" spans="1:11" s="51" customFormat="1" ht="19.5" customHeight="1">
      <c r="A28" s="18"/>
      <c r="B28" s="18"/>
      <c r="C28" s="18"/>
      <c r="D28" s="37"/>
      <c r="E28" s="37"/>
      <c r="F28" s="37"/>
      <c r="G28" s="63"/>
      <c r="H28"/>
      <c r="I28"/>
      <c r="J28"/>
      <c r="K28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208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8" t="s">
        <v>0</v>
      </c>
      <c r="B4" s="258" t="s">
        <v>3</v>
      </c>
      <c r="C4" s="258" t="s">
        <v>5</v>
      </c>
      <c r="D4" s="261" t="s">
        <v>1</v>
      </c>
      <c r="E4" s="262"/>
      <c r="F4" s="263"/>
      <c r="G4" s="258" t="s">
        <v>26</v>
      </c>
      <c r="H4" s="32" t="s">
        <v>27</v>
      </c>
      <c r="I4" s="258" t="s">
        <v>28</v>
      </c>
      <c r="J4" s="260" t="s">
        <v>113</v>
      </c>
      <c r="K4" s="258" t="s">
        <v>29</v>
      </c>
    </row>
    <row r="5" spans="1:11" ht="90">
      <c r="A5" s="259"/>
      <c r="B5" s="259"/>
      <c r="C5" s="259"/>
      <c r="D5" s="264"/>
      <c r="E5" s="265"/>
      <c r="F5" s="266"/>
      <c r="G5" s="259"/>
      <c r="H5" s="34" t="s">
        <v>123</v>
      </c>
      <c r="I5" s="259"/>
      <c r="J5" s="259"/>
      <c r="K5" s="259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5">
        <v>4</v>
      </c>
      <c r="E7" s="256"/>
      <c r="F7" s="257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195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196</v>
      </c>
      <c r="C9" s="87" t="s">
        <v>197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188</v>
      </c>
      <c r="B10" s="153"/>
      <c r="C10" s="138" t="s">
        <v>191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189</v>
      </c>
      <c r="C11" s="87" t="s">
        <v>192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198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199</v>
      </c>
      <c r="C13" s="87" t="s">
        <v>200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52" t="s">
        <v>7</v>
      </c>
      <c r="B14" s="253"/>
      <c r="C14" s="254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209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7" t="s">
        <v>169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2.75" customHeight="1">
      <c r="A5" s="268" t="s">
        <v>32</v>
      </c>
      <c r="B5" s="269" t="s">
        <v>0</v>
      </c>
      <c r="C5" s="269" t="s">
        <v>33</v>
      </c>
      <c r="D5" s="270" t="s">
        <v>34</v>
      </c>
      <c r="E5" s="251" t="s">
        <v>35</v>
      </c>
      <c r="F5" s="251" t="s">
        <v>36</v>
      </c>
      <c r="G5" s="251"/>
      <c r="H5" s="251"/>
      <c r="I5" s="251"/>
      <c r="J5" s="251"/>
      <c r="K5" s="270" t="s">
        <v>37</v>
      </c>
    </row>
    <row r="6" spans="1:11" ht="12.75" customHeight="1">
      <c r="A6" s="268"/>
      <c r="B6" s="269"/>
      <c r="C6" s="269"/>
      <c r="D6" s="270"/>
      <c r="E6" s="251"/>
      <c r="F6" s="251" t="s">
        <v>179</v>
      </c>
      <c r="G6" s="251" t="s">
        <v>38</v>
      </c>
      <c r="H6" s="251"/>
      <c r="I6" s="251"/>
      <c r="J6" s="251"/>
      <c r="K6" s="270"/>
    </row>
    <row r="7" spans="1:11" ht="12.75" customHeight="1">
      <c r="A7" s="268"/>
      <c r="B7" s="269"/>
      <c r="C7" s="269"/>
      <c r="D7" s="270"/>
      <c r="E7" s="251"/>
      <c r="F7" s="251"/>
      <c r="G7" s="251" t="s">
        <v>39</v>
      </c>
      <c r="H7" s="251" t="s">
        <v>40</v>
      </c>
      <c r="I7" s="251" t="s">
        <v>41</v>
      </c>
      <c r="J7" s="251" t="s">
        <v>42</v>
      </c>
      <c r="K7" s="270"/>
    </row>
    <row r="8" spans="1:11" ht="12.75">
      <c r="A8" s="268"/>
      <c r="B8" s="269"/>
      <c r="C8" s="269"/>
      <c r="D8" s="270"/>
      <c r="E8" s="251"/>
      <c r="F8" s="251"/>
      <c r="G8" s="251"/>
      <c r="H8" s="251"/>
      <c r="I8" s="251"/>
      <c r="J8" s="251"/>
      <c r="K8" s="270"/>
    </row>
    <row r="9" spans="1:11" ht="102" customHeight="1">
      <c r="A9" s="268"/>
      <c r="B9" s="269"/>
      <c r="C9" s="269"/>
      <c r="D9" s="270"/>
      <c r="E9" s="251"/>
      <c r="F9" s="251"/>
      <c r="G9" s="251"/>
      <c r="H9" s="251"/>
      <c r="I9" s="251"/>
      <c r="J9" s="251"/>
      <c r="K9" s="270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196</v>
      </c>
      <c r="D12" s="87" t="s">
        <v>203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188</v>
      </c>
      <c r="C13" s="171" t="s">
        <v>189</v>
      </c>
      <c r="D13" s="87" t="s">
        <v>190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188</v>
      </c>
      <c r="C14" s="171" t="s">
        <v>189</v>
      </c>
      <c r="D14" s="87" t="s">
        <v>202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185</v>
      </c>
      <c r="C15" s="171" t="s">
        <v>186</v>
      </c>
      <c r="D15" s="87" t="s">
        <v>187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71" t="s">
        <v>1</v>
      </c>
      <c r="B17" s="271"/>
      <c r="C17" s="271"/>
      <c r="D17" s="271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210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5"/>
      <c r="B4" s="275"/>
      <c r="C4" s="275"/>
      <c r="D4" s="275"/>
      <c r="E4" s="275"/>
      <c r="F4" s="275"/>
      <c r="G4" s="275"/>
      <c r="H4" s="275"/>
    </row>
    <row r="5" spans="1:8" ht="34.5" customHeight="1">
      <c r="A5" s="276" t="s">
        <v>168</v>
      </c>
      <c r="B5" s="276"/>
      <c r="C5" s="276"/>
      <c r="D5" s="276"/>
      <c r="E5" s="276"/>
      <c r="F5" s="65"/>
      <c r="G5" s="65"/>
      <c r="H5" s="66"/>
    </row>
    <row r="6" spans="1:8" ht="12.75">
      <c r="A6" s="277" t="s">
        <v>32</v>
      </c>
      <c r="B6" s="277" t="s">
        <v>0</v>
      </c>
      <c r="C6" s="277" t="s">
        <v>3</v>
      </c>
      <c r="D6" s="280" t="s">
        <v>97</v>
      </c>
      <c r="E6" s="283" t="s">
        <v>98</v>
      </c>
      <c r="F6" s="68"/>
      <c r="G6" s="68"/>
      <c r="H6" s="69"/>
    </row>
    <row r="7" spans="1:8" ht="9.75" customHeight="1">
      <c r="A7" s="278"/>
      <c r="B7" s="278"/>
      <c r="C7" s="278"/>
      <c r="D7" s="281"/>
      <c r="E7" s="284"/>
      <c r="F7" s="64"/>
      <c r="G7" s="64"/>
      <c r="H7" s="70"/>
    </row>
    <row r="8" spans="1:8" ht="3" customHeight="1" hidden="1">
      <c r="A8" s="279"/>
      <c r="B8" s="279"/>
      <c r="C8" s="279"/>
      <c r="D8" s="282"/>
      <c r="E8" s="285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194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198</v>
      </c>
      <c r="C15" s="172" t="s">
        <v>199</v>
      </c>
      <c r="D15" s="164" t="s">
        <v>215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198</v>
      </c>
      <c r="C16" s="172" t="s">
        <v>201</v>
      </c>
      <c r="D16" s="164" t="s">
        <v>216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72" t="s">
        <v>1</v>
      </c>
      <c r="B24" s="273"/>
      <c r="C24" s="273"/>
      <c r="D24" s="274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193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5"/>
      <c r="B3" s="275"/>
      <c r="C3" s="275"/>
      <c r="D3" s="275"/>
      <c r="E3" s="275"/>
    </row>
    <row r="4" ht="12.75">
      <c r="E4" s="63"/>
    </row>
    <row r="5" ht="12.75">
      <c r="E5" s="63"/>
    </row>
    <row r="6" spans="1:5" ht="15.75">
      <c r="A6" s="276" t="s">
        <v>167</v>
      </c>
      <c r="B6" s="276"/>
      <c r="C6" s="276"/>
      <c r="D6" s="276"/>
      <c r="E6" s="276"/>
    </row>
    <row r="7" spans="4:5" ht="12.75">
      <c r="D7" s="18"/>
      <c r="E7" s="67"/>
    </row>
    <row r="8" spans="1:5" ht="12.75">
      <c r="A8" s="268" t="s">
        <v>32</v>
      </c>
      <c r="B8" s="268" t="s">
        <v>0</v>
      </c>
      <c r="C8" s="268" t="s">
        <v>3</v>
      </c>
      <c r="D8" s="270" t="s">
        <v>97</v>
      </c>
      <c r="E8" s="289" t="s">
        <v>98</v>
      </c>
    </row>
    <row r="9" spans="1:5" ht="12.75">
      <c r="A9" s="268"/>
      <c r="B9" s="268"/>
      <c r="C9" s="268"/>
      <c r="D9" s="270"/>
      <c r="E9" s="290"/>
    </row>
    <row r="10" spans="1:5" ht="12.75">
      <c r="A10" s="268"/>
      <c r="B10" s="268"/>
      <c r="C10" s="268"/>
      <c r="D10" s="270"/>
      <c r="E10" s="291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6" t="s">
        <v>1</v>
      </c>
      <c r="B15" s="287"/>
      <c r="C15" s="287"/>
      <c r="D15" s="288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211</v>
      </c>
    </row>
    <row r="2" spans="1:7" ht="12.75">
      <c r="A2" s="18"/>
      <c r="B2" s="18"/>
      <c r="C2" s="18"/>
      <c r="D2" s="37"/>
      <c r="E2" s="37"/>
      <c r="F2" s="37"/>
      <c r="G2" s="2" t="s">
        <v>207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92" t="s">
        <v>206</v>
      </c>
      <c r="B4" s="292"/>
      <c r="C4" s="292"/>
      <c r="D4" s="292"/>
      <c r="E4" s="292"/>
      <c r="F4" s="292"/>
      <c r="G4" s="292"/>
    </row>
    <row r="5" spans="1:7" ht="12.75" customHeight="1">
      <c r="A5" s="268" t="s">
        <v>0</v>
      </c>
      <c r="B5" s="243" t="s">
        <v>3</v>
      </c>
      <c r="C5" s="243" t="s">
        <v>109</v>
      </c>
      <c r="D5" s="251" t="s">
        <v>129</v>
      </c>
      <c r="E5" s="289" t="s">
        <v>17</v>
      </c>
      <c r="F5" s="251" t="s">
        <v>54</v>
      </c>
      <c r="G5" s="251"/>
    </row>
    <row r="6" spans="1:7" ht="31.5" customHeight="1">
      <c r="A6" s="268"/>
      <c r="B6" s="244"/>
      <c r="C6" s="244"/>
      <c r="D6" s="293"/>
      <c r="E6" s="291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204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205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2022-11-23T12:41:49Z</cp:lastPrinted>
  <dcterms:created xsi:type="dcterms:W3CDTF">2010-03-08T07:45:02Z</dcterms:created>
  <dcterms:modified xsi:type="dcterms:W3CDTF">2022-11-23T12:42:28Z</dcterms:modified>
  <cp:category/>
  <cp:version/>
  <cp:contentType/>
  <cp:contentStatus/>
</cp:coreProperties>
</file>