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ZLECONE" sheetId="5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'DOCHODY'!$A$1:$K$40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'WYDATKI'!$A$1:$H$27</definedName>
    <definedName name="_xlnm.Print_Area" localSheetId="2">'WYDATKI BIEŻĄCE'!$A$1:$N$69</definedName>
    <definedName name="_xlnm.Print_Area" localSheetId="3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<sst xmlns="http://schemas.openxmlformats.org/spreadsheetml/2006/main" count="402" uniqueCount="246">
  <si>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</si>
  <si>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</si>
  <si>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</si>
  <si>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</si>
  <si>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</si>
  <si>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</si>
  <si>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</si>
  <si>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</si>
  <si>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</si>
  <si>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</si>
  <si>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</si>
  <si>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</si>
  <si>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</si>
  <si>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</si>
  <si>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</si>
  <si>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</si>
  <si>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</si>
  <si>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</si>
  <si>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</si>
  <si>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</si>
  <si>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</si>
  <si>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</si>
  <si>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</si>
  <si>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</si>
  <si>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</si>
  <si>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</si>
  <si>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</si>
  <si>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</si>
  <si>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</si>
  <si>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</si>
  <si>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</si>
  <si>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</si>
  <si>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</si>
  <si>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</si>
  <si>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</si>
  <si>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</si>
  <si>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</si>
  <si>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</si>
  <si>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</si>
  <si>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</si>
  <si>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</si>
  <si>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</si>
  <si>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</si>
  <si>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</si>
  <si>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</si>
  <si>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</si>
  <si>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</si>
  <si>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</si>
  <si>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</si>
  <si>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</si>
  <si>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</si>
  <si>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</si>
  <si>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</si>
  <si>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</si>
  <si>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</si>
  <si>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</si>
  <si>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</si>
  <si>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</si>
  <si>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</si>
  <si>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</si>
  <si>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</si>
  <si>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</si>
  <si>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</si>
  <si>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</si>
  <si>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</si>
  <si>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</si>
  <si>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</si>
  <si>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</si>
  <si>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</si>
  <si>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</si>
  <si>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</si>
  <si>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</si>
  <si>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</si>
  <si>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</si>
  <si>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</si>
  <si>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</si>
  <si>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</si>
  <si>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</si>
  <si>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</si>
  <si>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</si>
  <si>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</si>
  <si>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</si>
  <si>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</si>
  <si>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</si>
  <si>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</si>
  <si>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</si>
  <si>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</si>
  <si>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</si>
  <si>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</si>
  <si>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</si>
  <si>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</si>
  <si>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</si>
  <si>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</si>
  <si>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</si>
  <si>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</si>
  <si>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</si>
  <si>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</si>
  <si>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</si>
  <si>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</si>
  <si>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</si>
  <si>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</si>
  <si>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</si>
  <si>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</si>
  <si>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</si>
  <si>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</si>
  <si>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</si>
  <si>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</si>
  <si>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</si>
  <si>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</si>
  <si>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</si>
  <si>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</si>
  <si>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</si>
  <si>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</si>
  <si>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</si>
  <si>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</si>
  <si>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</si>
  <si>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</si>
  <si>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</si>
  <si>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</si>
  <si>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</si>
  <si>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</si>
  <si>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</si>
  <si>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</si>
  <si>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</si>
  <si>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</si>
  <si>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</si>
  <si>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</si>
  <si>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</si>
  <si>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</si>
  <si>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</si>
  <si>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</si>
  <si>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</si>
  <si>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</si>
  <si>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</si>
  <si>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</si>
  <si>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</si>
  <si>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</si>
  <si>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</si>
  <si>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</si>
  <si>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</si>
  <si>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</si>
  <si>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</si>
  <si>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</si>
  <si>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</si>
  <si>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</si>
  <si>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</si>
  <si>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</si>
  <si>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</si>
  <si>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</si>
  <si>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</si>
  <si>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</si>
  <si>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</si>
  <si>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</si>
  <si>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</si>
  <si>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</si>
  <si>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</si>
  <si>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</si>
  <si>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</si>
  <si>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</si>
  <si>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</si>
  <si>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</si>
  <si>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</si>
  <si>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</si>
  <si>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</si>
  <si>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</si>
  <si>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</si>
  <si>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</si>
  <si>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</si>
  <si>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</si>
  <si>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</si>
  <si>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</si>
  <si>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</si>
  <si>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</si>
  <si>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</si>
  <si>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</si>
  <si>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</si>
  <si>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</si>
  <si>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</si>
  <si>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</si>
  <si>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</si>
  <si>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</si>
  <si>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</si>
  <si>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</si>
  <si>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</si>
  <si>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</si>
  <si>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</si>
  <si>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</si>
  <si>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852</t>
  </si>
  <si>
    <t>POMOC SPOŁECZNA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</si>
  <si>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</si>
  <si>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</si>
  <si>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</si>
  <si>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</si>
  <si>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</si>
  <si>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</si>
  <si>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</si>
  <si>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</si>
  <si>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</si>
  <si>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</si>
  <si>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</si>
  <si>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</si>
  <si>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</si>
  <si>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</si>
  <si>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</si>
  <si>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</si>
  <si>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</si>
  <si>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</si>
  <si>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</si>
  <si>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</si>
  <si>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</si>
  <si>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</si>
  <si>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</si>
  <si>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</si>
  <si>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</si>
  <si>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</si>
  <si>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</si>
  <si>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</si>
  <si>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</si>
  <si>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</si>
  <si>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</si>
  <si>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</si>
  <si>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</si>
  <si>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Środki na dofinansowanie własnych zadań bieżących gmin, powiatów (związków gmin, związków powiatowo-gminnych, związków powiatów), samorządów województw, pozyskane z innych źródeł</t>
  </si>
  <si>
    <t>85295</t>
  </si>
  <si>
    <t>801</t>
  </si>
  <si>
    <t>80195</t>
  </si>
  <si>
    <t>Dotacja celowa otrzymana z budżetu państwa na realizację zadań bieżących z zakresu administracji rządowej oraz innych zadań zleconych gminie (związkom gmin, zwiazkom powiatowo-gminnym) ustawami</t>
  </si>
  <si>
    <t>Dotacja celowa otrzymana z budżetu państwa na realizację własnych zadań bieżących gmin (związków gmin, związków powiatowo-gminnych)</t>
  </si>
  <si>
    <t>758</t>
  </si>
  <si>
    <t>RÓŻNE ROZLICZENIA</t>
  </si>
  <si>
    <t>75818</t>
  </si>
  <si>
    <t>Rezerwy ogólne i celowe</t>
  </si>
  <si>
    <t>80101</t>
  </si>
  <si>
    <t>Szkoły podstawowe</t>
  </si>
  <si>
    <t>80150</t>
  </si>
  <si>
    <t>Realizacja zadań wymagających stosowania specjalnej organizacji nauki i metod pracy dla dzieci i młodzieży w szkołach podstawowych</t>
  </si>
  <si>
    <t>85216</t>
  </si>
  <si>
    <t>Zasiłki stałe</t>
  </si>
  <si>
    <t>85230</t>
  </si>
  <si>
    <t>Pomoc w zakresie dożywiania</t>
  </si>
  <si>
    <t>Załącznik nr 1 do Zarządzenia Nr 73/2022 Wójta Gminy Belsk Duży z dnia 27 lipca 2022 roku</t>
  </si>
  <si>
    <t>Załącznik nr 2 do Zarządzenia Nr 73/2022 Wójta Gminy Belsk Duży z dnia 27 lipca 2022 roku</t>
  </si>
  <si>
    <t>Załącznik nr 3 do Zarządzenia Nr 73/2022 Wójta Gminy Belsk Duży z dnia 27 lipca 2022 roku</t>
  </si>
  <si>
    <t>Załącznik nr 4 do Zarządzenia Nr 73/2022 Wójta Gminy Belsk Duży z dnia 27 lipca 2022 roku</t>
  </si>
  <si>
    <t>ROLNICTWO I ŁOWIECTWO</t>
  </si>
  <si>
    <t>01095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</si>
</sst>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0" fillId="0" borderId="14" xfId="53" applyNumberFormat="1" applyFont="1" applyBorder="1" applyAlignment="1">
      <alignment horizontal="right" vertical="center" wrapText="1"/>
      <protection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4" fontId="0" fillId="0" borderId="14" xfId="52" applyNumberFormat="1" applyFont="1" applyBorder="1" applyAlignment="1">
      <alignment horizontal="right" vertical="center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workbookViewId="0" topLeftCell="A7">
      <selection activeCell="F17" sqref="F17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240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212</v>
      </c>
      <c r="L2" s="2"/>
    </row>
    <row r="3" spans="2:12" ht="15.75" customHeight="1">
      <c r="B3" s="3"/>
      <c r="C3" s="3"/>
      <c r="D3" s="3"/>
      <c r="E3" s="3"/>
      <c r="G3" s="1"/>
      <c r="H3" s="1"/>
      <c r="I3" s="1"/>
      <c r="J3" s="1"/>
      <c r="K3" s="2"/>
      <c r="L3" s="2"/>
    </row>
    <row r="4" spans="1:5" ht="16.5" customHeight="1">
      <c r="A4" s="51"/>
      <c r="B4" s="199" t="s">
        <v>55</v>
      </c>
      <c r="C4" s="199"/>
      <c r="D4" s="199"/>
      <c r="E4" s="3"/>
    </row>
    <row r="5" spans="2:5" ht="0.75" customHeight="1" hidden="1">
      <c r="B5" s="3"/>
      <c r="C5" s="3"/>
      <c r="D5" s="3"/>
      <c r="E5" s="3"/>
    </row>
    <row r="6" spans="3:5" ht="12.75" hidden="1">
      <c r="C6" s="200"/>
      <c r="D6" s="200"/>
      <c r="E6" s="200"/>
    </row>
    <row r="7" spans="1:11" ht="12.75">
      <c r="A7" s="4"/>
      <c r="B7" s="4"/>
      <c r="C7" s="42"/>
      <c r="D7" s="42"/>
      <c r="E7" s="42"/>
      <c r="F7" s="201"/>
      <c r="G7" s="201"/>
      <c r="H7" s="201"/>
      <c r="I7" s="201"/>
      <c r="J7" s="201"/>
      <c r="K7" s="202"/>
    </row>
    <row r="8" spans="1:11" ht="12.75">
      <c r="A8" s="203" t="s">
        <v>0</v>
      </c>
      <c r="B8" s="203"/>
      <c r="C8" s="205" t="s">
        <v>1</v>
      </c>
      <c r="D8" s="206"/>
      <c r="E8" s="207"/>
      <c r="F8" s="214" t="s">
        <v>19</v>
      </c>
      <c r="G8" s="214"/>
      <c r="H8" s="214"/>
      <c r="I8" s="214"/>
      <c r="J8" s="214"/>
      <c r="K8" s="215"/>
    </row>
    <row r="9" spans="1:11" ht="12.75">
      <c r="A9" s="203"/>
      <c r="B9" s="203"/>
      <c r="C9" s="208"/>
      <c r="D9" s="209"/>
      <c r="E9" s="210"/>
      <c r="F9" s="208" t="s">
        <v>2</v>
      </c>
      <c r="G9" s="216" t="s">
        <v>6</v>
      </c>
      <c r="H9" s="215"/>
      <c r="I9" s="217" t="s">
        <v>4</v>
      </c>
      <c r="J9" s="216" t="s">
        <v>6</v>
      </c>
      <c r="K9" s="215"/>
    </row>
    <row r="10" spans="1:11" ht="96.75" customHeight="1">
      <c r="A10" s="203"/>
      <c r="B10" s="204"/>
      <c r="C10" s="211"/>
      <c r="D10" s="212"/>
      <c r="E10" s="213"/>
      <c r="F10" s="211"/>
      <c r="G10" s="45" t="s">
        <v>56</v>
      </c>
      <c r="H10" s="46" t="s">
        <v>57</v>
      </c>
      <c r="I10" s="204"/>
      <c r="J10" s="44" t="s">
        <v>56</v>
      </c>
      <c r="K10" s="46" t="s">
        <v>57</v>
      </c>
    </row>
    <row r="11" spans="1:11" ht="21.75" customHeight="1">
      <c r="A11" s="45"/>
      <c r="B11" s="6"/>
      <c r="C11" s="47" t="s">
        <v>20</v>
      </c>
      <c r="D11" s="48" t="s">
        <v>21</v>
      </c>
      <c r="E11" s="47" t="s">
        <v>58</v>
      </c>
      <c r="F11" s="43"/>
      <c r="G11" s="45"/>
      <c r="H11" s="46"/>
      <c r="I11" s="6"/>
      <c r="J11" s="44"/>
      <c r="K11" s="46"/>
    </row>
    <row r="12" spans="1:11" ht="10.5" customHeight="1">
      <c r="A12" s="159">
        <v>1</v>
      </c>
      <c r="B12" s="159">
        <v>2</v>
      </c>
      <c r="C12" s="196">
        <v>3</v>
      </c>
      <c r="D12" s="197"/>
      <c r="E12" s="198"/>
      <c r="F12" s="159">
        <v>4</v>
      </c>
      <c r="G12" s="159">
        <v>5</v>
      </c>
      <c r="H12" s="159">
        <v>6</v>
      </c>
      <c r="I12" s="159">
        <v>7</v>
      </c>
      <c r="J12" s="159">
        <v>8</v>
      </c>
      <c r="K12" s="159">
        <v>9</v>
      </c>
    </row>
    <row r="13" spans="1:11" s="61" customFormat="1" ht="26.25" customHeight="1">
      <c r="A13" s="98">
        <v>801</v>
      </c>
      <c r="B13" s="175" t="s">
        <v>209</v>
      </c>
      <c r="C13" s="155">
        <v>1648744.22</v>
      </c>
      <c r="D13" s="155">
        <v>23791</v>
      </c>
      <c r="E13" s="155">
        <f aca="true" t="shared" si="0" ref="E13:E18">C13+D13</f>
        <v>1672535.22</v>
      </c>
      <c r="F13" s="155">
        <f>E13</f>
        <v>1672535.22</v>
      </c>
      <c r="G13" s="155">
        <v>401528.02</v>
      </c>
      <c r="H13" s="155">
        <v>224059.2</v>
      </c>
      <c r="I13" s="155">
        <v>0</v>
      </c>
      <c r="J13" s="155">
        <v>0</v>
      </c>
      <c r="K13" s="155">
        <v>0</v>
      </c>
    </row>
    <row r="14" spans="1:11" s="8" customFormat="1" ht="96" customHeight="1">
      <c r="A14" s="104"/>
      <c r="B14" s="162" t="s">
        <v>222</v>
      </c>
      <c r="C14" s="160">
        <v>74013</v>
      </c>
      <c r="D14" s="160">
        <v>23791</v>
      </c>
      <c r="E14" s="160">
        <f t="shared" si="0"/>
        <v>97804</v>
      </c>
      <c r="F14" s="160">
        <v>23791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</row>
    <row r="15" spans="1:11" ht="24" customHeight="1">
      <c r="A15" s="98">
        <v>852</v>
      </c>
      <c r="B15" s="175" t="s">
        <v>188</v>
      </c>
      <c r="C15" s="155">
        <v>684774</v>
      </c>
      <c r="D15" s="155">
        <f>D16+D17+D18</f>
        <v>235878</v>
      </c>
      <c r="E15" s="155">
        <f t="shared" si="0"/>
        <v>920652</v>
      </c>
      <c r="F15" s="155">
        <f>E15</f>
        <v>920652</v>
      </c>
      <c r="G15" s="155">
        <f>758738+2854</f>
        <v>761592</v>
      </c>
      <c r="H15" s="155">
        <v>0</v>
      </c>
      <c r="I15" s="155">
        <v>0</v>
      </c>
      <c r="J15" s="155">
        <v>0</v>
      </c>
      <c r="K15" s="155">
        <v>0</v>
      </c>
    </row>
    <row r="16" spans="1:11" ht="96.75" customHeight="1">
      <c r="A16" s="98"/>
      <c r="B16" s="162" t="s">
        <v>226</v>
      </c>
      <c r="C16" s="160">
        <v>300138</v>
      </c>
      <c r="D16" s="160">
        <v>191604</v>
      </c>
      <c r="E16" s="160">
        <f t="shared" si="0"/>
        <v>491742</v>
      </c>
      <c r="F16" s="160">
        <v>191604</v>
      </c>
      <c r="G16" s="160">
        <v>191604</v>
      </c>
      <c r="H16" s="160">
        <v>0</v>
      </c>
      <c r="I16" s="160">
        <v>0</v>
      </c>
      <c r="J16" s="160">
        <v>0</v>
      </c>
      <c r="K16" s="160">
        <v>0</v>
      </c>
    </row>
    <row r="17" spans="1:11" ht="72" customHeight="1">
      <c r="A17" s="98"/>
      <c r="B17" s="162" t="s">
        <v>227</v>
      </c>
      <c r="C17" s="160">
        <v>246996</v>
      </c>
      <c r="D17" s="160">
        <v>22854</v>
      </c>
      <c r="E17" s="160">
        <f t="shared" si="0"/>
        <v>269850</v>
      </c>
      <c r="F17" s="160">
        <v>22854</v>
      </c>
      <c r="G17" s="160">
        <v>22854</v>
      </c>
      <c r="H17" s="160">
        <v>0</v>
      </c>
      <c r="I17" s="160">
        <v>0</v>
      </c>
      <c r="J17" s="160">
        <v>0</v>
      </c>
      <c r="K17" s="160">
        <v>0</v>
      </c>
    </row>
    <row r="18" spans="1:11" s="8" customFormat="1" ht="99" customHeight="1">
      <c r="A18" s="104"/>
      <c r="B18" s="162" t="s">
        <v>222</v>
      </c>
      <c r="C18" s="160">
        <v>134640</v>
      </c>
      <c r="D18" s="160">
        <v>21420</v>
      </c>
      <c r="E18" s="160">
        <f t="shared" si="0"/>
        <v>156060</v>
      </c>
      <c r="F18" s="160">
        <v>21420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</row>
    <row r="19" spans="1:14" ht="21.75" customHeight="1">
      <c r="A19" s="113"/>
      <c r="B19" s="98" t="s">
        <v>59</v>
      </c>
      <c r="C19" s="155">
        <v>37133571.51</v>
      </c>
      <c r="D19" s="155">
        <f>D15+D13</f>
        <v>259669</v>
      </c>
      <c r="E19" s="155">
        <f>SUM(C19:D19)</f>
        <v>37393240.51</v>
      </c>
      <c r="F19" s="155">
        <v>36027224.51</v>
      </c>
      <c r="G19" s="155">
        <v>6028933.66</v>
      </c>
      <c r="H19" s="155">
        <v>364059.2</v>
      </c>
      <c r="I19" s="155">
        <v>1366016</v>
      </c>
      <c r="J19" s="155">
        <v>49353</v>
      </c>
      <c r="K19" s="155">
        <v>1316663</v>
      </c>
      <c r="N19" s="156"/>
    </row>
    <row r="20" spans="1:11" s="8" customFormat="1" ht="12.75">
      <c r="A20"/>
      <c r="B20" s="18"/>
      <c r="C20" s="130"/>
      <c r="D20" s="130"/>
      <c r="E20" s="130"/>
      <c r="F20" s="157"/>
      <c r="G20" s="157"/>
      <c r="H20" s="157"/>
      <c r="I20" s="157"/>
      <c r="J20" s="157"/>
      <c r="K20" s="157"/>
    </row>
    <row r="21" spans="1:14" ht="12.75">
      <c r="A21" s="18"/>
      <c r="B21" s="18"/>
      <c r="C21" s="18"/>
      <c r="D21" s="18"/>
      <c r="E21" s="18"/>
      <c r="N21" s="156"/>
    </row>
    <row r="22" spans="1:14" ht="12.75">
      <c r="A22" s="18"/>
      <c r="B22" s="18"/>
      <c r="C22" s="18"/>
      <c r="D22" s="18"/>
      <c r="E22" s="18"/>
      <c r="N22" s="156"/>
    </row>
    <row r="23" spans="1:14" ht="12.75">
      <c r="A23" s="18"/>
      <c r="B23" s="18"/>
      <c r="C23" s="18"/>
      <c r="D23" s="18"/>
      <c r="E23" s="18"/>
      <c r="N23" s="156"/>
    </row>
    <row r="24" spans="1:14" ht="12.75">
      <c r="A24" s="18"/>
      <c r="B24" s="18"/>
      <c r="C24" s="18"/>
      <c r="D24" s="18"/>
      <c r="E24" s="18"/>
      <c r="N24" s="156"/>
    </row>
    <row r="25" spans="1:14" ht="12.75">
      <c r="A25" s="18"/>
      <c r="B25" s="18"/>
      <c r="C25" s="18"/>
      <c r="D25" s="18"/>
      <c r="E25" s="18"/>
      <c r="N25" s="156"/>
    </row>
    <row r="26" spans="1:14" ht="12.75">
      <c r="A26" s="18"/>
      <c r="B26" s="18"/>
      <c r="C26" s="18"/>
      <c r="D26" s="18"/>
      <c r="E26" s="18"/>
      <c r="N26" s="156"/>
    </row>
    <row r="27" spans="1:14" ht="12.75">
      <c r="A27" s="18"/>
      <c r="B27" s="18"/>
      <c r="C27" s="18"/>
      <c r="D27" s="18"/>
      <c r="E27" s="18"/>
      <c r="N27" s="156"/>
    </row>
    <row r="28" spans="1:14" ht="12.75">
      <c r="A28" s="18"/>
      <c r="B28" s="18"/>
      <c r="C28" s="18"/>
      <c r="D28" s="18"/>
      <c r="E28" s="18"/>
      <c r="N28" s="156"/>
    </row>
    <row r="29" spans="1:14" ht="12.75">
      <c r="A29" s="18"/>
      <c r="B29" s="18"/>
      <c r="C29" s="18"/>
      <c r="D29" s="18"/>
      <c r="E29" s="18"/>
      <c r="N29" s="156"/>
    </row>
    <row r="30" spans="1:14" ht="12.75">
      <c r="A30" s="18"/>
      <c r="B30" s="18"/>
      <c r="C30" s="18"/>
      <c r="D30" s="18"/>
      <c r="E30" s="18"/>
      <c r="N30" s="156"/>
    </row>
    <row r="31" spans="1:14" ht="12.75">
      <c r="A31" s="18"/>
      <c r="B31" s="18"/>
      <c r="C31" s="18"/>
      <c r="D31" s="18"/>
      <c r="E31" s="18"/>
      <c r="N31" s="156"/>
    </row>
    <row r="32" spans="1:14" ht="12.75">
      <c r="A32" s="18"/>
      <c r="B32" s="18"/>
      <c r="C32" s="18"/>
      <c r="D32" s="18"/>
      <c r="E32" s="18"/>
      <c r="N32" s="156"/>
    </row>
    <row r="33" spans="1:14" ht="12.75">
      <c r="A33" s="18"/>
      <c r="B33" s="18"/>
      <c r="C33" s="18"/>
      <c r="D33" s="18"/>
      <c r="E33" s="18"/>
      <c r="N33" s="156"/>
    </row>
    <row r="34" spans="1:14" ht="12.75">
      <c r="A34" s="18"/>
      <c r="B34" s="18"/>
      <c r="C34" s="18"/>
      <c r="D34" s="18"/>
      <c r="E34" s="18"/>
      <c r="N34" s="156"/>
    </row>
    <row r="35" spans="1:14" ht="12.75">
      <c r="A35" s="18"/>
      <c r="B35" s="18"/>
      <c r="C35" s="18"/>
      <c r="D35" s="18"/>
      <c r="E35" s="18"/>
      <c r="N35" s="156"/>
    </row>
    <row r="36" spans="1:14" ht="12.75">
      <c r="A36" s="18"/>
      <c r="B36" s="18"/>
      <c r="C36" s="18"/>
      <c r="D36" s="18"/>
      <c r="E36" s="18"/>
      <c r="N36" s="156"/>
    </row>
    <row r="37" spans="1:14" ht="12.75">
      <c r="A37" s="18"/>
      <c r="B37" s="18"/>
      <c r="C37" s="18"/>
      <c r="D37" s="18"/>
      <c r="E37" s="18"/>
      <c r="N37" s="156"/>
    </row>
    <row r="38" spans="1:14" ht="12.75">
      <c r="A38" s="18"/>
      <c r="B38" s="18"/>
      <c r="C38" s="18"/>
      <c r="D38" s="18"/>
      <c r="E38" s="18"/>
      <c r="N38" s="156"/>
    </row>
    <row r="39" spans="1:14" ht="12.75">
      <c r="A39" s="18"/>
      <c r="B39" s="18"/>
      <c r="C39" s="18"/>
      <c r="D39" s="18"/>
      <c r="E39" s="18"/>
      <c r="N39" s="156"/>
    </row>
    <row r="40" spans="1:14" ht="12.75">
      <c r="A40" s="18"/>
      <c r="B40" s="18"/>
      <c r="C40" s="18"/>
      <c r="D40" s="18"/>
      <c r="E40" s="18"/>
      <c r="N40" s="156"/>
    </row>
    <row r="41" spans="1:14" ht="12.75">
      <c r="A41" s="18"/>
      <c r="B41" s="18"/>
      <c r="C41" s="18"/>
      <c r="D41" s="18"/>
      <c r="E41" s="18"/>
      <c r="N41" s="156"/>
    </row>
    <row r="42" spans="1:14" ht="12.75">
      <c r="A42" s="18"/>
      <c r="B42" s="18"/>
      <c r="C42" s="18"/>
      <c r="D42" s="18"/>
      <c r="E42" s="18"/>
      <c r="N42" s="156"/>
    </row>
    <row r="43" spans="1:14" ht="12.75">
      <c r="A43" s="18"/>
      <c r="B43" s="18"/>
      <c r="C43" s="18"/>
      <c r="D43" s="18"/>
      <c r="E43" s="18"/>
      <c r="N43" s="156"/>
    </row>
    <row r="44" spans="1:14" ht="12.75">
      <c r="A44" s="18"/>
      <c r="B44" s="18"/>
      <c r="C44" s="18"/>
      <c r="D44" s="18"/>
      <c r="E44" s="18"/>
      <c r="N44" s="156"/>
    </row>
    <row r="45" spans="1:14" ht="12.75">
      <c r="A45" s="18"/>
      <c r="B45" s="18"/>
      <c r="C45" s="18"/>
      <c r="D45" s="18"/>
      <c r="E45" s="18"/>
      <c r="N45" s="156"/>
    </row>
    <row r="46" spans="1:14" ht="12.75">
      <c r="A46" s="18"/>
      <c r="B46" s="18"/>
      <c r="C46" s="18"/>
      <c r="D46" s="18"/>
      <c r="E46" s="18"/>
      <c r="N46" s="156"/>
    </row>
    <row r="47" spans="1:14" ht="12.75">
      <c r="A47" s="18"/>
      <c r="B47" s="18"/>
      <c r="C47" s="18"/>
      <c r="D47" s="18"/>
      <c r="E47" s="18"/>
      <c r="N47" s="156"/>
    </row>
    <row r="48" spans="1:14" ht="12.75">
      <c r="A48" s="18"/>
      <c r="B48" s="18"/>
      <c r="C48" s="18"/>
      <c r="D48" s="18"/>
      <c r="E48" s="18"/>
      <c r="N48" s="156"/>
    </row>
    <row r="49" spans="1:14" ht="12.75">
      <c r="A49" s="18"/>
      <c r="B49" s="18"/>
      <c r="C49" s="18"/>
      <c r="D49" s="18"/>
      <c r="E49" s="18"/>
      <c r="N49" s="156"/>
    </row>
    <row r="50" spans="1:14" ht="12.75">
      <c r="A50" s="18"/>
      <c r="B50" s="18"/>
      <c r="C50" s="18"/>
      <c r="D50" s="18"/>
      <c r="E50" s="18"/>
      <c r="N50" s="156"/>
    </row>
    <row r="51" spans="1:14" ht="12.75">
      <c r="A51" s="18"/>
      <c r="B51" s="18"/>
      <c r="C51" s="18"/>
      <c r="D51" s="18"/>
      <c r="E51" s="18"/>
      <c r="N51" s="156"/>
    </row>
    <row r="52" spans="1:14" ht="12.75">
      <c r="A52" s="18"/>
      <c r="B52" s="18"/>
      <c r="C52" s="18"/>
      <c r="D52" s="18"/>
      <c r="E52" s="18"/>
      <c r="N52" s="156"/>
    </row>
    <row r="53" spans="1:14" ht="12.75">
      <c r="A53" s="18"/>
      <c r="B53" s="18"/>
      <c r="C53" s="18"/>
      <c r="D53" s="18"/>
      <c r="E53" s="18"/>
      <c r="N53" s="156"/>
    </row>
    <row r="54" spans="1:11" s="8" customFormat="1" ht="12.75">
      <c r="A54"/>
      <c r="B54" s="18"/>
      <c r="C54" s="18"/>
      <c r="D54" s="18"/>
      <c r="E54" s="18"/>
      <c r="F54"/>
      <c r="G54"/>
      <c r="H54"/>
      <c r="I54"/>
      <c r="J54"/>
      <c r="K54"/>
    </row>
    <row r="55" spans="1:11" s="8" customFormat="1" ht="12.75">
      <c r="A55"/>
      <c r="B55"/>
      <c r="C55"/>
      <c r="D55"/>
      <c r="E55"/>
      <c r="F55"/>
      <c r="G55"/>
      <c r="H55"/>
      <c r="I55"/>
      <c r="J55"/>
      <c r="K55"/>
    </row>
    <row r="56" spans="1:11" s="8" customFormat="1" ht="12.75">
      <c r="A56"/>
      <c r="B56"/>
      <c r="C56"/>
      <c r="D56"/>
      <c r="E56"/>
      <c r="F56"/>
      <c r="G56"/>
      <c r="H56"/>
      <c r="I56"/>
      <c r="J56"/>
      <c r="K56"/>
    </row>
    <row r="57" spans="1:11" s="8" customFormat="1" ht="12.75">
      <c r="A57"/>
      <c r="B57"/>
      <c r="C57"/>
      <c r="D57"/>
      <c r="E57"/>
      <c r="F57"/>
      <c r="G57"/>
      <c r="H57"/>
      <c r="I57"/>
      <c r="J57"/>
      <c r="K57"/>
    </row>
    <row r="59" spans="1:11" s="8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74" customFormat="1" ht="12.75">
      <c r="A60"/>
      <c r="B60"/>
      <c r="C60"/>
      <c r="D60"/>
      <c r="E60"/>
      <c r="F60"/>
      <c r="G60"/>
      <c r="H60"/>
      <c r="I60"/>
      <c r="J60"/>
      <c r="K60"/>
    </row>
    <row r="62" spans="1:11" s="8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74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74" customFormat="1" ht="12.75">
      <c r="A64"/>
      <c r="B64"/>
      <c r="C64"/>
      <c r="D64"/>
      <c r="E64" s="156"/>
      <c r="F64"/>
      <c r="G64"/>
      <c r="H64"/>
      <c r="I64"/>
      <c r="J64"/>
      <c r="K64"/>
    </row>
    <row r="66" spans="1:11" s="8" customFormat="1" ht="12.75">
      <c r="A66"/>
      <c r="B66"/>
      <c r="C66"/>
      <c r="D66"/>
      <c r="E66"/>
      <c r="F66"/>
      <c r="G66"/>
      <c r="H66"/>
      <c r="I66"/>
      <c r="J66"/>
      <c r="K66"/>
    </row>
  </sheetData>
  <sheetProtection/>
  <mergeCells count="12">
    <mergeCell ref="I9:I10"/>
    <mergeCell ref="J9:K9"/>
    <mergeCell ref="C12:E12"/>
    <mergeCell ref="B4:D4"/>
    <mergeCell ref="C6:E6"/>
    <mergeCell ref="F7:K7"/>
    <mergeCell ref="A8:A10"/>
    <mergeCell ref="B8:B10"/>
    <mergeCell ref="C8:E10"/>
    <mergeCell ref="F8:K8"/>
    <mergeCell ref="F9:F10"/>
    <mergeCell ref="G9:H9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8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217</v>
      </c>
      <c r="G1" s="16"/>
    </row>
    <row r="2" spans="6:7" ht="12.75">
      <c r="F2" s="2" t="s">
        <v>165</v>
      </c>
      <c r="G2" s="16"/>
    </row>
    <row r="4" spans="1:6" ht="15.75">
      <c r="A4" s="294" t="s">
        <v>169</v>
      </c>
      <c r="B4" s="294"/>
      <c r="C4" s="294"/>
      <c r="D4" s="294"/>
      <c r="E4" s="294"/>
      <c r="F4" s="294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5" t="s">
        <v>32</v>
      </c>
      <c r="B7" s="295" t="s">
        <v>60</v>
      </c>
      <c r="C7" s="296" t="s">
        <v>61</v>
      </c>
      <c r="D7" s="296" t="s">
        <v>167</v>
      </c>
      <c r="E7" s="277" t="s">
        <v>62</v>
      </c>
      <c r="F7" s="280" t="s">
        <v>168</v>
      </c>
    </row>
    <row r="8" spans="1:6" ht="12.75">
      <c r="A8" s="295"/>
      <c r="B8" s="295"/>
      <c r="C8" s="295"/>
      <c r="D8" s="296"/>
      <c r="E8" s="278"/>
      <c r="F8" s="281"/>
    </row>
    <row r="9" spans="1:6" ht="12.75">
      <c r="A9" s="295"/>
      <c r="B9" s="295"/>
      <c r="C9" s="295"/>
      <c r="D9" s="296"/>
      <c r="E9" s="279"/>
      <c r="F9" s="282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6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6"/>
      <c r="J12" s="156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72" t="s">
        <v>66</v>
      </c>
      <c r="B14" s="274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6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6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6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6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6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6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6"/>
    </row>
    <row r="21" spans="1:7" ht="114.75">
      <c r="A21" s="107" t="s">
        <v>53</v>
      </c>
      <c r="B21" s="87" t="s">
        <v>134</v>
      </c>
      <c r="C21" s="104" t="s">
        <v>135</v>
      </c>
      <c r="D21" s="126">
        <v>2185927</v>
      </c>
      <c r="E21" s="126">
        <v>762272.57</v>
      </c>
      <c r="F21" s="126">
        <f>SUM(D21:E21)</f>
        <v>2948199.57</v>
      </c>
      <c r="G21" s="156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136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72" t="s">
        <v>81</v>
      </c>
      <c r="B24" s="274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186</v>
      </c>
      <c r="C28" s="104" t="s">
        <v>185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218</v>
      </c>
    </row>
    <row r="2" spans="3:8" ht="12.75">
      <c r="C2" s="63"/>
      <c r="D2" s="63"/>
      <c r="E2" s="63"/>
      <c r="F2" s="63"/>
      <c r="G2" s="63"/>
      <c r="H2" s="2" t="s">
        <v>165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9" t="s">
        <v>140</v>
      </c>
      <c r="B4" s="299"/>
      <c r="C4" s="299"/>
      <c r="D4" s="299"/>
      <c r="E4" s="299"/>
      <c r="F4" s="299"/>
      <c r="G4" s="299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61" t="s">
        <v>32</v>
      </c>
      <c r="B7" s="301" t="s">
        <v>100</v>
      </c>
      <c r="C7" s="289" t="s">
        <v>101</v>
      </c>
      <c r="D7" s="263" t="s">
        <v>102</v>
      </c>
      <c r="E7" s="264"/>
      <c r="F7" s="263" t="s">
        <v>103</v>
      </c>
      <c r="G7" s="265"/>
      <c r="H7" s="289" t="s">
        <v>104</v>
      </c>
    </row>
    <row r="8" spans="1:8" ht="12.75">
      <c r="A8" s="300"/>
      <c r="B8" s="302"/>
      <c r="C8" s="290"/>
      <c r="D8" s="289" t="s">
        <v>105</v>
      </c>
      <c r="E8" s="79" t="s">
        <v>6</v>
      </c>
      <c r="F8" s="289" t="s">
        <v>105</v>
      </c>
      <c r="G8" s="76" t="s">
        <v>6</v>
      </c>
      <c r="H8" s="290"/>
    </row>
    <row r="9" spans="1:8" ht="12.75">
      <c r="A9" s="300"/>
      <c r="B9" s="302"/>
      <c r="C9" s="290"/>
      <c r="D9" s="290"/>
      <c r="E9" s="289" t="s">
        <v>106</v>
      </c>
      <c r="F9" s="290"/>
      <c r="G9" s="289" t="s">
        <v>107</v>
      </c>
      <c r="H9" s="290"/>
    </row>
    <row r="10" spans="1:8" ht="12.75">
      <c r="A10" s="262"/>
      <c r="B10" s="303"/>
      <c r="C10" s="291"/>
      <c r="D10" s="291"/>
      <c r="E10" s="291"/>
      <c r="F10" s="291"/>
      <c r="G10" s="291"/>
      <c r="H10" s="291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219</v>
      </c>
      <c r="C12" s="80" t="s">
        <v>139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139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7" t="s">
        <v>1</v>
      </c>
      <c r="B15" s="29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162</v>
      </c>
    </row>
    <row r="2" spans="1:7" ht="12.75">
      <c r="A2" s="18"/>
      <c r="B2" s="18"/>
      <c r="C2" s="18"/>
      <c r="D2" s="37"/>
      <c r="E2" s="37"/>
      <c r="F2" s="37"/>
      <c r="G2" s="2" t="s">
        <v>149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304" t="s">
        <v>143</v>
      </c>
      <c r="B4" s="304"/>
      <c r="C4" s="304"/>
      <c r="D4" s="304"/>
      <c r="E4" s="304"/>
      <c r="F4" s="304"/>
      <c r="G4" s="304"/>
    </row>
    <row r="5" spans="1:7" ht="26.25" customHeight="1">
      <c r="A5" s="269" t="s">
        <v>0</v>
      </c>
      <c r="B5" s="261" t="s">
        <v>3</v>
      </c>
      <c r="C5" s="261" t="s">
        <v>109</v>
      </c>
      <c r="D5" s="260" t="s">
        <v>150</v>
      </c>
      <c r="E5" s="260" t="s">
        <v>131</v>
      </c>
      <c r="F5" s="260" t="s">
        <v>54</v>
      </c>
      <c r="G5" s="260"/>
    </row>
    <row r="6" spans="1:7" ht="30" customHeight="1">
      <c r="A6" s="269"/>
      <c r="B6" s="262"/>
      <c r="C6" s="262"/>
      <c r="D6" s="260"/>
      <c r="E6" s="260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144</v>
      </c>
      <c r="D9" s="139">
        <v>150000</v>
      </c>
      <c r="E9" s="139">
        <v>150000</v>
      </c>
      <c r="F9" s="139">
        <v>150000</v>
      </c>
      <c r="G9" s="139">
        <v>0</v>
      </c>
    </row>
    <row r="10" spans="1:7" ht="32.25" customHeight="1">
      <c r="A10" s="104"/>
      <c r="B10" s="104">
        <v>60016</v>
      </c>
      <c r="C10" s="161" t="s">
        <v>159</v>
      </c>
      <c r="D10" s="139">
        <v>120000</v>
      </c>
      <c r="E10" s="139">
        <v>120000</v>
      </c>
      <c r="F10" s="139">
        <v>0</v>
      </c>
      <c r="G10" s="139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145</v>
      </c>
      <c r="D12" s="139">
        <v>59272</v>
      </c>
      <c r="E12" s="139">
        <v>59272</v>
      </c>
      <c r="F12" s="139">
        <v>0</v>
      </c>
      <c r="G12" s="139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152</v>
      </c>
      <c r="D14" s="139">
        <v>25000</v>
      </c>
      <c r="E14" s="139">
        <v>25000</v>
      </c>
      <c r="F14" s="139">
        <v>25000</v>
      </c>
      <c r="G14" s="139">
        <v>0</v>
      </c>
    </row>
    <row r="15" spans="1:7" ht="32.25" customHeight="1">
      <c r="A15" s="98"/>
      <c r="B15" s="104">
        <v>75412</v>
      </c>
      <c r="C15" s="73" t="s">
        <v>146</v>
      </c>
      <c r="D15" s="139">
        <v>20000</v>
      </c>
      <c r="E15" s="139">
        <v>20000</v>
      </c>
      <c r="F15" s="139">
        <v>20000</v>
      </c>
      <c r="G15" s="139">
        <v>0</v>
      </c>
    </row>
    <row r="16" spans="1:7" ht="32.25" customHeight="1">
      <c r="A16" s="98"/>
      <c r="B16" s="104">
        <v>75412</v>
      </c>
      <c r="C16" s="73" t="s">
        <v>147</v>
      </c>
      <c r="D16" s="139">
        <v>20000</v>
      </c>
      <c r="E16" s="139">
        <v>20000</v>
      </c>
      <c r="F16" s="139">
        <v>20000</v>
      </c>
      <c r="G16" s="139">
        <v>0</v>
      </c>
    </row>
    <row r="17" spans="1:7" ht="32.25" customHeight="1">
      <c r="A17" s="98"/>
      <c r="B17" s="104">
        <v>75412</v>
      </c>
      <c r="C17" s="73" t="s">
        <v>160</v>
      </c>
      <c r="D17" s="139">
        <v>90000</v>
      </c>
      <c r="E17" s="139">
        <v>90000</v>
      </c>
      <c r="F17" s="139">
        <v>0</v>
      </c>
      <c r="G17" s="139">
        <v>90000</v>
      </c>
    </row>
    <row r="18" spans="1:7" ht="33.75" customHeight="1">
      <c r="A18" s="104"/>
      <c r="B18" s="104">
        <v>75412</v>
      </c>
      <c r="C18" s="87" t="s">
        <v>161</v>
      </c>
      <c r="D18" s="139">
        <v>75000</v>
      </c>
      <c r="E18" s="139">
        <v>75000</v>
      </c>
      <c r="F18" s="139">
        <v>0</v>
      </c>
      <c r="G18" s="139">
        <v>75000</v>
      </c>
    </row>
    <row r="19" spans="1:7" ht="33" customHeight="1">
      <c r="A19" s="104"/>
      <c r="B19" s="104">
        <v>75412</v>
      </c>
      <c r="C19" s="73" t="s">
        <v>163</v>
      </c>
      <c r="D19" s="139">
        <v>10000</v>
      </c>
      <c r="E19" s="139">
        <v>10000</v>
      </c>
      <c r="F19" s="139">
        <v>10000</v>
      </c>
      <c r="G19" s="139">
        <v>0</v>
      </c>
    </row>
    <row r="20" spans="1:7" ht="36" customHeight="1">
      <c r="A20" s="104"/>
      <c r="B20" s="104">
        <v>75412</v>
      </c>
      <c r="C20" s="73" t="s">
        <v>164</v>
      </c>
      <c r="D20" s="139">
        <v>35000</v>
      </c>
      <c r="E20" s="139">
        <v>35000</v>
      </c>
      <c r="F20" s="139">
        <v>0</v>
      </c>
      <c r="G20" s="139">
        <v>35000</v>
      </c>
    </row>
    <row r="21" spans="1:7" ht="32.25" customHeight="1">
      <c r="A21" s="98">
        <v>900</v>
      </c>
      <c r="B21" s="98"/>
      <c r="C21" s="72" t="s">
        <v>148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151</v>
      </c>
      <c r="D22" s="139">
        <v>5862</v>
      </c>
      <c r="E22" s="139">
        <v>5862</v>
      </c>
      <c r="F22" s="139">
        <v>5862</v>
      </c>
      <c r="G22" s="139">
        <v>0</v>
      </c>
    </row>
    <row r="23" spans="1:7" ht="23.25" customHeight="1">
      <c r="A23" s="104"/>
      <c r="B23" s="104">
        <v>90015</v>
      </c>
      <c r="C23" s="73" t="s">
        <v>153</v>
      </c>
      <c r="D23" s="139">
        <v>10000</v>
      </c>
      <c r="E23" s="139">
        <v>10000</v>
      </c>
      <c r="F23" s="139">
        <v>10000</v>
      </c>
      <c r="G23" s="139">
        <v>0</v>
      </c>
    </row>
    <row r="24" spans="1:7" ht="23.25" customHeight="1">
      <c r="A24" s="104"/>
      <c r="B24" s="104">
        <v>90015</v>
      </c>
      <c r="C24" s="87" t="s">
        <v>154</v>
      </c>
      <c r="D24" s="139">
        <v>10000</v>
      </c>
      <c r="E24" s="139">
        <v>10000</v>
      </c>
      <c r="F24" s="139">
        <v>10000</v>
      </c>
      <c r="G24" s="139">
        <v>0</v>
      </c>
    </row>
    <row r="25" spans="1:7" ht="23.25" customHeight="1">
      <c r="A25" s="104"/>
      <c r="B25" s="104">
        <v>90015</v>
      </c>
      <c r="C25" s="87" t="s">
        <v>155</v>
      </c>
      <c r="D25" s="139">
        <v>10000</v>
      </c>
      <c r="E25" s="139">
        <v>10000</v>
      </c>
      <c r="F25" s="139">
        <v>10000</v>
      </c>
      <c r="G25" s="139">
        <v>0</v>
      </c>
    </row>
    <row r="26" spans="1:7" ht="23.25" customHeight="1">
      <c r="A26" s="104"/>
      <c r="B26" s="104">
        <v>90015</v>
      </c>
      <c r="C26" s="73" t="s">
        <v>156</v>
      </c>
      <c r="D26" s="139">
        <v>10000</v>
      </c>
      <c r="E26" s="139">
        <v>10000</v>
      </c>
      <c r="F26" s="139">
        <v>10000</v>
      </c>
      <c r="G26" s="139">
        <v>0</v>
      </c>
    </row>
    <row r="27" spans="1:7" ht="23.25" customHeight="1">
      <c r="A27" s="104"/>
      <c r="B27" s="104">
        <v>90015</v>
      </c>
      <c r="C27" s="73" t="s">
        <v>157</v>
      </c>
      <c r="D27" s="139">
        <v>10000</v>
      </c>
      <c r="E27" s="139">
        <v>10000</v>
      </c>
      <c r="F27" s="139">
        <v>10000</v>
      </c>
      <c r="G27" s="139">
        <v>0</v>
      </c>
    </row>
    <row r="28" spans="1:7" ht="23.25" customHeight="1">
      <c r="A28" s="104"/>
      <c r="B28" s="104">
        <v>90015</v>
      </c>
      <c r="C28" s="73" t="s">
        <v>158</v>
      </c>
      <c r="D28" s="139">
        <v>10000</v>
      </c>
      <c r="E28" s="139">
        <v>10000</v>
      </c>
      <c r="F28" s="139">
        <v>10000</v>
      </c>
      <c r="G28" s="139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44"/>
      <c r="B30" s="123">
        <v>92601</v>
      </c>
      <c r="C30" s="87" t="s">
        <v>142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44"/>
      <c r="B31" s="123">
        <v>92695</v>
      </c>
      <c r="C31" s="87" t="s">
        <v>138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1" sqref="A11:C1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241</v>
      </c>
    </row>
    <row r="2" spans="4:8" ht="12.75">
      <c r="D2" s="1"/>
      <c r="E2" s="1"/>
      <c r="F2" s="1"/>
      <c r="G2" s="1"/>
      <c r="H2" s="2" t="s">
        <v>212</v>
      </c>
    </row>
    <row r="3" spans="3:6" ht="18" hidden="1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173</v>
      </c>
      <c r="E5" s="206"/>
      <c r="F5" s="206"/>
      <c r="G5" s="206"/>
      <c r="H5" s="207"/>
    </row>
    <row r="6" spans="1:8" ht="17.25" customHeight="1">
      <c r="A6" s="203" t="s">
        <v>0</v>
      </c>
      <c r="B6" s="203" t="s">
        <v>3</v>
      </c>
      <c r="C6" s="203" t="s">
        <v>5</v>
      </c>
      <c r="D6" s="205" t="s">
        <v>1</v>
      </c>
      <c r="E6" s="206"/>
      <c r="F6" s="207"/>
      <c r="G6" s="219" t="s">
        <v>19</v>
      </c>
      <c r="H6" s="220"/>
    </row>
    <row r="7" spans="1:8" ht="12.75">
      <c r="A7" s="203"/>
      <c r="B7" s="203"/>
      <c r="C7" s="203"/>
      <c r="D7" s="211"/>
      <c r="E7" s="212"/>
      <c r="F7" s="213"/>
      <c r="G7" s="217" t="s">
        <v>2</v>
      </c>
      <c r="H7" s="223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22"/>
      <c r="H8" s="224"/>
    </row>
    <row r="9" spans="1:8" ht="12" customHeight="1">
      <c r="A9" s="159">
        <v>1</v>
      </c>
      <c r="B9" s="159">
        <v>2</v>
      </c>
      <c r="C9" s="159">
        <v>3</v>
      </c>
      <c r="D9" s="221">
        <v>4</v>
      </c>
      <c r="E9" s="221"/>
      <c r="F9" s="221"/>
      <c r="G9" s="159">
        <v>5</v>
      </c>
      <c r="H9" s="159">
        <v>6</v>
      </c>
    </row>
    <row r="10" spans="1:8" ht="24.75" customHeight="1">
      <c r="A10" s="192" t="s">
        <v>179</v>
      </c>
      <c r="B10" s="96"/>
      <c r="C10" s="193" t="s">
        <v>244</v>
      </c>
      <c r="D10" s="149">
        <v>4394123.64</v>
      </c>
      <c r="E10" s="149">
        <v>2100</v>
      </c>
      <c r="F10" s="149">
        <f>D10+E10</f>
        <v>4396223.64</v>
      </c>
      <c r="G10" s="149">
        <v>274205.64</v>
      </c>
      <c r="H10" s="149">
        <v>4122018</v>
      </c>
    </row>
    <row r="11" spans="1:8" ht="21" customHeight="1">
      <c r="A11" s="190"/>
      <c r="B11" s="191" t="s">
        <v>245</v>
      </c>
      <c r="C11" s="195" t="s">
        <v>189</v>
      </c>
      <c r="D11" s="194">
        <v>2453826.64</v>
      </c>
      <c r="E11" s="194">
        <v>2100</v>
      </c>
      <c r="F11" s="194">
        <f>D11+E11</f>
        <v>2455926.64</v>
      </c>
      <c r="G11" s="194">
        <v>2100</v>
      </c>
      <c r="H11" s="194">
        <v>0</v>
      </c>
    </row>
    <row r="12" spans="1:10" s="61" customFormat="1" ht="30" customHeight="1">
      <c r="A12" s="98">
        <v>600</v>
      </c>
      <c r="B12" s="106"/>
      <c r="C12" s="143" t="s">
        <v>108</v>
      </c>
      <c r="D12" s="145">
        <v>1949686.01</v>
      </c>
      <c r="E12" s="145">
        <v>4920</v>
      </c>
      <c r="F12" s="145">
        <f aca="true" t="shared" si="0" ref="F12:F19">D12+E12</f>
        <v>1954606.01</v>
      </c>
      <c r="G12" s="145">
        <v>710022</v>
      </c>
      <c r="H12" s="145">
        <v>1244584.01</v>
      </c>
      <c r="I12" s="181"/>
      <c r="J12" s="181"/>
    </row>
    <row r="13" spans="1:10" s="8" customFormat="1" ht="18" customHeight="1">
      <c r="A13" s="150"/>
      <c r="B13" s="150" t="s">
        <v>201</v>
      </c>
      <c r="C13" s="87" t="s">
        <v>202</v>
      </c>
      <c r="D13" s="152">
        <v>682485</v>
      </c>
      <c r="E13" s="152">
        <v>4920</v>
      </c>
      <c r="F13" s="152">
        <f t="shared" si="0"/>
        <v>687405</v>
      </c>
      <c r="G13" s="152">
        <v>4920</v>
      </c>
      <c r="H13" s="152">
        <v>0</v>
      </c>
      <c r="I13" s="180"/>
      <c r="J13" s="180"/>
    </row>
    <row r="14" spans="1:10" s="61" customFormat="1" ht="18" customHeight="1">
      <c r="A14" s="158" t="s">
        <v>228</v>
      </c>
      <c r="B14" s="158"/>
      <c r="C14" s="143" t="s">
        <v>229</v>
      </c>
      <c r="D14" s="137">
        <v>187130</v>
      </c>
      <c r="E14" s="137">
        <f>E15</f>
        <v>-7020</v>
      </c>
      <c r="F14" s="137">
        <f t="shared" si="0"/>
        <v>180110</v>
      </c>
      <c r="G14" s="137">
        <v>180110</v>
      </c>
      <c r="H14" s="137">
        <v>0</v>
      </c>
      <c r="I14" s="181"/>
      <c r="J14" s="181"/>
    </row>
    <row r="15" spans="1:10" s="8" customFormat="1" ht="18" customHeight="1">
      <c r="A15" s="150"/>
      <c r="B15" s="150" t="s">
        <v>230</v>
      </c>
      <c r="C15" s="87" t="s">
        <v>231</v>
      </c>
      <c r="D15" s="152">
        <v>176130</v>
      </c>
      <c r="E15" s="152">
        <f>-4920-2100</f>
        <v>-7020</v>
      </c>
      <c r="F15" s="152">
        <f t="shared" si="0"/>
        <v>169110</v>
      </c>
      <c r="G15" s="152">
        <v>-7020</v>
      </c>
      <c r="H15" s="152">
        <v>0</v>
      </c>
      <c r="I15" s="180"/>
      <c r="J15" s="180"/>
    </row>
    <row r="16" spans="1:10" s="61" customFormat="1" ht="18" customHeight="1">
      <c r="A16" s="158" t="s">
        <v>224</v>
      </c>
      <c r="B16" s="158"/>
      <c r="C16" s="143" t="s">
        <v>209</v>
      </c>
      <c r="D16" s="137">
        <v>17146814.6</v>
      </c>
      <c r="E16" s="137">
        <f>E17+E18+E19</f>
        <v>23791</v>
      </c>
      <c r="F16" s="137">
        <f t="shared" si="0"/>
        <v>17170605.6</v>
      </c>
      <c r="G16" s="137">
        <v>17143367.6</v>
      </c>
      <c r="H16" s="137">
        <v>27238</v>
      </c>
      <c r="I16" s="181"/>
      <c r="J16" s="181"/>
    </row>
    <row r="17" spans="1:10" s="61" customFormat="1" ht="18" customHeight="1">
      <c r="A17" s="158"/>
      <c r="B17" s="150" t="s">
        <v>232</v>
      </c>
      <c r="C17" s="87" t="s">
        <v>233</v>
      </c>
      <c r="D17" s="152">
        <v>10615837</v>
      </c>
      <c r="E17" s="152">
        <v>-41334</v>
      </c>
      <c r="F17" s="152">
        <f t="shared" si="0"/>
        <v>10574503</v>
      </c>
      <c r="G17" s="152">
        <v>-41334</v>
      </c>
      <c r="H17" s="152">
        <v>0</v>
      </c>
      <c r="I17" s="181"/>
      <c r="J17" s="181"/>
    </row>
    <row r="18" spans="1:10" s="61" customFormat="1" ht="41.25" customHeight="1">
      <c r="A18" s="158"/>
      <c r="B18" s="150" t="s">
        <v>234</v>
      </c>
      <c r="C18" s="87" t="s">
        <v>235</v>
      </c>
      <c r="D18" s="152">
        <v>1138337</v>
      </c>
      <c r="E18" s="152">
        <v>41334</v>
      </c>
      <c r="F18" s="152">
        <f t="shared" si="0"/>
        <v>1179671</v>
      </c>
      <c r="G18" s="152">
        <v>41334</v>
      </c>
      <c r="H18" s="152">
        <v>0</v>
      </c>
      <c r="I18" s="181"/>
      <c r="J18" s="181"/>
    </row>
    <row r="19" spans="1:10" s="8" customFormat="1" ht="18" customHeight="1">
      <c r="A19" s="150"/>
      <c r="B19" s="150" t="s">
        <v>225</v>
      </c>
      <c r="C19" s="87" t="s">
        <v>189</v>
      </c>
      <c r="D19" s="152">
        <v>282566.58</v>
      </c>
      <c r="E19" s="152">
        <v>23791</v>
      </c>
      <c r="F19" s="152">
        <f t="shared" si="0"/>
        <v>306357.58</v>
      </c>
      <c r="G19" s="152">
        <v>23791</v>
      </c>
      <c r="H19" s="152">
        <v>0</v>
      </c>
      <c r="I19" s="180"/>
      <c r="J19" s="180"/>
    </row>
    <row r="20" spans="1:10" s="61" customFormat="1" ht="18" customHeight="1">
      <c r="A20" s="158" t="s">
        <v>187</v>
      </c>
      <c r="B20" s="158"/>
      <c r="C20" s="143" t="s">
        <v>188</v>
      </c>
      <c r="D20" s="137">
        <v>1834427</v>
      </c>
      <c r="E20" s="137">
        <v>235878</v>
      </c>
      <c r="F20" s="137">
        <f>SUM(D20:E20)</f>
        <v>2070305</v>
      </c>
      <c r="G20" s="137">
        <v>2070305</v>
      </c>
      <c r="H20" s="137">
        <v>0</v>
      </c>
      <c r="I20" s="181"/>
      <c r="J20" s="181"/>
    </row>
    <row r="21" spans="1:10" s="61" customFormat="1" ht="23.25" customHeight="1">
      <c r="A21" s="158"/>
      <c r="B21" s="150" t="s">
        <v>236</v>
      </c>
      <c r="C21" s="87" t="s">
        <v>237</v>
      </c>
      <c r="D21" s="152">
        <v>196709</v>
      </c>
      <c r="E21" s="152">
        <v>20000</v>
      </c>
      <c r="F21" s="152">
        <f>SUM(D21:E21)</f>
        <v>216709</v>
      </c>
      <c r="G21" s="152">
        <v>20000</v>
      </c>
      <c r="H21" s="152">
        <v>0</v>
      </c>
      <c r="I21" s="156"/>
      <c r="J21" s="156"/>
    </row>
    <row r="22" spans="1:10" s="61" customFormat="1" ht="23.25" customHeight="1">
      <c r="A22" s="158"/>
      <c r="B22" s="150" t="s">
        <v>238</v>
      </c>
      <c r="C22" s="87" t="s">
        <v>239</v>
      </c>
      <c r="D22" s="152">
        <v>36046</v>
      </c>
      <c r="E22" s="152">
        <v>2854</v>
      </c>
      <c r="F22" s="152">
        <f>D22+E22</f>
        <v>38900</v>
      </c>
      <c r="G22" s="152">
        <v>2854</v>
      </c>
      <c r="H22" s="152">
        <v>0</v>
      </c>
      <c r="I22" s="156"/>
      <c r="J22" s="156"/>
    </row>
    <row r="23" spans="1:10" s="61" customFormat="1" ht="23.25" customHeight="1">
      <c r="A23" s="158"/>
      <c r="B23" s="150" t="s">
        <v>223</v>
      </c>
      <c r="C23" s="87" t="s">
        <v>189</v>
      </c>
      <c r="D23" s="152">
        <v>441258</v>
      </c>
      <c r="E23" s="152">
        <v>213024</v>
      </c>
      <c r="F23" s="152">
        <f>D23+E23</f>
        <v>654282</v>
      </c>
      <c r="G23" s="152">
        <v>213024</v>
      </c>
      <c r="H23" s="152">
        <v>0</v>
      </c>
      <c r="I23" s="156"/>
      <c r="J23" s="156"/>
    </row>
    <row r="24" spans="1:10" ht="21" customHeight="1">
      <c r="A24" s="218" t="s">
        <v>17</v>
      </c>
      <c r="B24" s="218"/>
      <c r="C24" s="218"/>
      <c r="D24" s="153">
        <v>43161992.58</v>
      </c>
      <c r="E24" s="153">
        <f>E20+E16+E14+E12+E10</f>
        <v>259669</v>
      </c>
      <c r="F24" s="153">
        <f>D24+E24</f>
        <v>43421661.58</v>
      </c>
      <c r="G24" s="137">
        <v>37542401.57</v>
      </c>
      <c r="H24" s="137">
        <v>5879260.01</v>
      </c>
      <c r="I24" s="156"/>
      <c r="J24" s="156"/>
    </row>
    <row r="25" spans="1:8" ht="12.75">
      <c r="A25" s="55"/>
      <c r="B25" s="55"/>
      <c r="C25" s="55"/>
      <c r="D25" s="56"/>
      <c r="E25" s="56"/>
      <c r="F25" s="56"/>
      <c r="G25" s="56"/>
      <c r="H25" s="56"/>
    </row>
    <row r="26" spans="1:8" ht="12.75">
      <c r="A26" s="55"/>
      <c r="B26" s="55"/>
      <c r="C26" s="55"/>
      <c r="D26" s="56"/>
      <c r="E26" s="56"/>
      <c r="F26" s="56"/>
      <c r="G26" s="56"/>
      <c r="H26" s="56"/>
    </row>
    <row r="27" spans="1:8" ht="12.75">
      <c r="A27" s="55"/>
      <c r="B27" s="55"/>
      <c r="C27" s="55"/>
      <c r="D27" s="56"/>
      <c r="E27" s="56"/>
      <c r="F27" s="56"/>
      <c r="G27" s="56"/>
      <c r="H27" s="56"/>
    </row>
    <row r="29" ht="12.75">
      <c r="A29" s="18"/>
    </row>
    <row r="30" ht="12.75">
      <c r="A30" s="26"/>
    </row>
  </sheetData>
  <sheetProtection/>
  <mergeCells count="10">
    <mergeCell ref="D5:H5"/>
    <mergeCell ref="C6:C7"/>
    <mergeCell ref="B6:B7"/>
    <mergeCell ref="A6:A7"/>
    <mergeCell ref="A24:C24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2">
      <selection activeCell="I23" sqref="I23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8.7109375" style="0" customWidth="1"/>
    <col min="4" max="4" width="13.421875" style="0" customWidth="1"/>
    <col min="5" max="5" width="12.4218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3.00390625" style="0" customWidth="1"/>
    <col min="10" max="10" width="12.140625" style="0" customWidth="1"/>
    <col min="11" max="11" width="12.7109375" style="0" customWidth="1"/>
    <col min="12" max="12" width="10.28125" style="0" bestFit="1" customWidth="1"/>
    <col min="13" max="13" width="8.28125" style="0" customWidth="1"/>
    <col min="14" max="14" width="10.14062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242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212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5" t="s">
        <v>0</v>
      </c>
      <c r="B4" s="225" t="s">
        <v>3</v>
      </c>
      <c r="C4" s="225" t="s">
        <v>5</v>
      </c>
      <c r="D4" s="232" t="s">
        <v>1</v>
      </c>
      <c r="E4" s="233"/>
      <c r="F4" s="234"/>
      <c r="G4" s="225" t="s">
        <v>8</v>
      </c>
      <c r="H4" s="227" t="s">
        <v>6</v>
      </c>
      <c r="I4" s="228"/>
      <c r="J4" s="225" t="s">
        <v>9</v>
      </c>
      <c r="K4" s="225" t="s">
        <v>10</v>
      </c>
      <c r="L4" s="225" t="s">
        <v>12</v>
      </c>
      <c r="M4" s="225" t="s">
        <v>13</v>
      </c>
      <c r="N4" s="225" t="s">
        <v>14</v>
      </c>
    </row>
    <row r="5" spans="1:14" ht="57.75" customHeight="1">
      <c r="A5" s="226"/>
      <c r="B5" s="226"/>
      <c r="C5" s="226"/>
      <c r="D5" s="235"/>
      <c r="E5" s="236"/>
      <c r="F5" s="237"/>
      <c r="G5" s="226"/>
      <c r="H5" s="24" t="s">
        <v>16</v>
      </c>
      <c r="I5" s="24" t="s">
        <v>11</v>
      </c>
      <c r="J5" s="226"/>
      <c r="K5" s="226"/>
      <c r="L5" s="226"/>
      <c r="M5" s="226"/>
      <c r="N5" s="226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84">
        <v>1</v>
      </c>
      <c r="B7" s="184">
        <v>2</v>
      </c>
      <c r="C7" s="184">
        <v>3</v>
      </c>
      <c r="D7" s="238">
        <v>4</v>
      </c>
      <c r="E7" s="238"/>
      <c r="F7" s="238"/>
      <c r="G7" s="184">
        <v>5</v>
      </c>
      <c r="H7" s="184">
        <v>6</v>
      </c>
      <c r="I7" s="184">
        <v>7</v>
      </c>
      <c r="J7" s="184">
        <v>8</v>
      </c>
      <c r="K7" s="184">
        <v>9</v>
      </c>
      <c r="L7" s="184">
        <v>10</v>
      </c>
      <c r="M7" s="184">
        <v>11</v>
      </c>
      <c r="N7" s="184">
        <v>0</v>
      </c>
    </row>
    <row r="8" spans="1:14" ht="26.25" customHeight="1">
      <c r="A8" s="192" t="s">
        <v>179</v>
      </c>
      <c r="B8" s="96"/>
      <c r="C8" s="193" t="s">
        <v>244</v>
      </c>
      <c r="D8" s="185">
        <v>272105.64</v>
      </c>
      <c r="E8" s="185">
        <v>2100</v>
      </c>
      <c r="F8" s="185">
        <f>D8+E8</f>
        <v>274205.64</v>
      </c>
      <c r="G8" s="185">
        <v>274205.64</v>
      </c>
      <c r="H8" s="185">
        <v>0</v>
      </c>
      <c r="I8" s="185">
        <v>274205.64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</row>
    <row r="9" spans="1:14" ht="26.25" customHeight="1">
      <c r="A9" s="190"/>
      <c r="B9" s="191" t="s">
        <v>245</v>
      </c>
      <c r="C9" s="195" t="s">
        <v>189</v>
      </c>
      <c r="D9" s="186">
        <v>241735.64</v>
      </c>
      <c r="E9" s="186">
        <v>2100</v>
      </c>
      <c r="F9" s="186">
        <f>D9+E9</f>
        <v>243835.64</v>
      </c>
      <c r="G9" s="186">
        <v>2100</v>
      </c>
      <c r="H9" s="186">
        <v>0</v>
      </c>
      <c r="I9" s="186">
        <v>2100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</row>
    <row r="10" spans="1:14" ht="41.25" customHeight="1">
      <c r="A10" s="98">
        <v>600</v>
      </c>
      <c r="B10" s="106"/>
      <c r="C10" s="143" t="s">
        <v>108</v>
      </c>
      <c r="D10" s="185">
        <v>705102</v>
      </c>
      <c r="E10" s="185">
        <v>4920</v>
      </c>
      <c r="F10" s="185">
        <f aca="true" t="shared" si="0" ref="F10:F20">D10+E10</f>
        <v>710022</v>
      </c>
      <c r="G10" s="185">
        <v>696122</v>
      </c>
      <c r="H10" s="185">
        <v>0</v>
      </c>
      <c r="I10" s="185">
        <v>696122</v>
      </c>
      <c r="J10" s="185">
        <v>13900</v>
      </c>
      <c r="K10" s="185">
        <v>0</v>
      </c>
      <c r="L10" s="185">
        <v>0</v>
      </c>
      <c r="M10" s="185">
        <v>0</v>
      </c>
      <c r="N10" s="185">
        <v>0</v>
      </c>
    </row>
    <row r="11" spans="1:14" ht="23.25" customHeight="1">
      <c r="A11" s="150"/>
      <c r="B11" s="150" t="s">
        <v>201</v>
      </c>
      <c r="C11" s="87" t="s">
        <v>202</v>
      </c>
      <c r="D11" s="186">
        <v>643248</v>
      </c>
      <c r="E11" s="186">
        <v>4920</v>
      </c>
      <c r="F11" s="186">
        <f t="shared" si="0"/>
        <v>648168</v>
      </c>
      <c r="G11" s="186">
        <v>4920</v>
      </c>
      <c r="H11" s="186">
        <v>0</v>
      </c>
      <c r="I11" s="186">
        <v>4920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</row>
    <row r="12" spans="1:14" ht="23.25" customHeight="1">
      <c r="A12" s="158" t="s">
        <v>228</v>
      </c>
      <c r="B12" s="158"/>
      <c r="C12" s="143" t="s">
        <v>229</v>
      </c>
      <c r="D12" s="185">
        <v>187130</v>
      </c>
      <c r="E12" s="185">
        <f>E13</f>
        <v>-7020</v>
      </c>
      <c r="F12" s="185">
        <f>D12+E12</f>
        <v>180110</v>
      </c>
      <c r="G12" s="185">
        <v>180110</v>
      </c>
      <c r="H12" s="185">
        <v>0</v>
      </c>
      <c r="I12" s="185">
        <v>180110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</row>
    <row r="13" spans="1:14" ht="23.25" customHeight="1">
      <c r="A13" s="150"/>
      <c r="B13" s="150" t="s">
        <v>230</v>
      </c>
      <c r="C13" s="87" t="s">
        <v>231</v>
      </c>
      <c r="D13" s="186">
        <v>176130</v>
      </c>
      <c r="E13" s="186">
        <f>-4920-2100</f>
        <v>-7020</v>
      </c>
      <c r="F13" s="186">
        <f>D13+E13</f>
        <v>169110</v>
      </c>
      <c r="G13" s="186">
        <v>-7020</v>
      </c>
      <c r="H13" s="186">
        <v>0</v>
      </c>
      <c r="I13" s="186">
        <v>-7020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</row>
    <row r="14" spans="1:14" ht="23.25" customHeight="1">
      <c r="A14" s="158" t="s">
        <v>224</v>
      </c>
      <c r="B14" s="158"/>
      <c r="C14" s="143" t="s">
        <v>209</v>
      </c>
      <c r="D14" s="185">
        <v>17119576.6</v>
      </c>
      <c r="E14" s="185">
        <f>65125-41334</f>
        <v>23791</v>
      </c>
      <c r="F14" s="185">
        <f>D14+E14</f>
        <v>17143367.6</v>
      </c>
      <c r="G14" s="185">
        <v>15543968.02</v>
      </c>
      <c r="H14" s="185">
        <v>12467352</v>
      </c>
      <c r="I14" s="185">
        <v>3076616.02</v>
      </c>
      <c r="J14" s="185">
        <v>987852</v>
      </c>
      <c r="K14" s="185">
        <v>531580</v>
      </c>
      <c r="L14" s="185">
        <v>79967.58</v>
      </c>
      <c r="M14" s="185">
        <v>0</v>
      </c>
      <c r="N14" s="185">
        <v>0</v>
      </c>
    </row>
    <row r="15" spans="1:14" ht="22.5" customHeight="1">
      <c r="A15" s="158"/>
      <c r="B15" s="150" t="s">
        <v>232</v>
      </c>
      <c r="C15" s="87" t="s">
        <v>233</v>
      </c>
      <c r="D15" s="189">
        <v>10588599</v>
      </c>
      <c r="E15" s="189">
        <v>-41334</v>
      </c>
      <c r="F15" s="189">
        <f t="shared" si="0"/>
        <v>10547265</v>
      </c>
      <c r="G15" s="189">
        <v>-41334</v>
      </c>
      <c r="H15" s="189">
        <v>-39834</v>
      </c>
      <c r="I15" s="189">
        <v>-1500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</row>
    <row r="16" spans="1:14" ht="66" customHeight="1">
      <c r="A16" s="158"/>
      <c r="B16" s="150" t="s">
        <v>234</v>
      </c>
      <c r="C16" s="87" t="s">
        <v>235</v>
      </c>
      <c r="D16" s="186">
        <v>1138337</v>
      </c>
      <c r="E16" s="186">
        <v>41334</v>
      </c>
      <c r="F16" s="186">
        <f t="shared" si="0"/>
        <v>1179671</v>
      </c>
      <c r="G16" s="186">
        <v>41334</v>
      </c>
      <c r="H16" s="186">
        <v>39834</v>
      </c>
      <c r="I16" s="186">
        <v>1500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</row>
    <row r="17" spans="1:14" s="61" customFormat="1" ht="17.25" customHeight="1">
      <c r="A17" s="150"/>
      <c r="B17" s="150" t="s">
        <v>225</v>
      </c>
      <c r="C17" s="87" t="s">
        <v>189</v>
      </c>
      <c r="D17" s="183">
        <v>282566.58</v>
      </c>
      <c r="E17" s="183">
        <v>23791</v>
      </c>
      <c r="F17" s="183">
        <f t="shared" si="0"/>
        <v>306357.58</v>
      </c>
      <c r="G17" s="183">
        <v>23791</v>
      </c>
      <c r="H17" s="178">
        <v>16897</v>
      </c>
      <c r="I17" s="178">
        <v>6894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</row>
    <row r="18" spans="1:14" s="61" customFormat="1" ht="21" customHeight="1">
      <c r="A18" s="158" t="s">
        <v>187</v>
      </c>
      <c r="B18" s="158"/>
      <c r="C18" s="143" t="s">
        <v>188</v>
      </c>
      <c r="D18" s="182">
        <v>1834427</v>
      </c>
      <c r="E18" s="182">
        <v>235878</v>
      </c>
      <c r="F18" s="187">
        <f t="shared" si="0"/>
        <v>2070305</v>
      </c>
      <c r="G18" s="187">
        <v>677876</v>
      </c>
      <c r="H18" s="182">
        <v>572932</v>
      </c>
      <c r="I18" s="182">
        <v>104944</v>
      </c>
      <c r="J18" s="182">
        <v>0</v>
      </c>
      <c r="K18" s="182">
        <v>1392429</v>
      </c>
      <c r="L18" s="182">
        <v>0</v>
      </c>
      <c r="M18" s="182">
        <v>0</v>
      </c>
      <c r="N18" s="182">
        <v>0</v>
      </c>
    </row>
    <row r="19" spans="1:14" s="61" customFormat="1" ht="44.25" customHeight="1">
      <c r="A19" s="158"/>
      <c r="B19" s="150" t="s">
        <v>236</v>
      </c>
      <c r="C19" s="87" t="s">
        <v>237</v>
      </c>
      <c r="D19" s="126">
        <v>196709</v>
      </c>
      <c r="E19" s="126">
        <v>20000</v>
      </c>
      <c r="F19" s="126">
        <f t="shared" si="0"/>
        <v>216709</v>
      </c>
      <c r="G19" s="126">
        <v>0</v>
      </c>
      <c r="H19" s="126">
        <v>0</v>
      </c>
      <c r="I19" s="126">
        <v>0</v>
      </c>
      <c r="J19" s="126">
        <v>0</v>
      </c>
      <c r="K19" s="126">
        <v>20000</v>
      </c>
      <c r="L19" s="126">
        <v>0</v>
      </c>
      <c r="M19" s="126">
        <v>0</v>
      </c>
      <c r="N19" s="126">
        <v>0</v>
      </c>
    </row>
    <row r="20" spans="1:14" s="61" customFormat="1" ht="23.25" customHeight="1">
      <c r="A20" s="158"/>
      <c r="B20" s="150" t="s">
        <v>238</v>
      </c>
      <c r="C20" s="87" t="s">
        <v>239</v>
      </c>
      <c r="D20" s="126">
        <v>36046</v>
      </c>
      <c r="E20" s="126">
        <v>2854</v>
      </c>
      <c r="F20" s="126">
        <f t="shared" si="0"/>
        <v>38900</v>
      </c>
      <c r="G20" s="126">
        <v>0</v>
      </c>
      <c r="H20" s="126">
        <v>0</v>
      </c>
      <c r="I20" s="126">
        <v>0</v>
      </c>
      <c r="J20" s="126">
        <v>0</v>
      </c>
      <c r="K20" s="126">
        <v>2854</v>
      </c>
      <c r="L20" s="126">
        <v>0</v>
      </c>
      <c r="M20" s="126">
        <v>0</v>
      </c>
      <c r="N20" s="126">
        <v>0</v>
      </c>
    </row>
    <row r="21" spans="1:14" s="61" customFormat="1" ht="23.25" customHeight="1">
      <c r="A21" s="158"/>
      <c r="B21" s="150" t="s">
        <v>223</v>
      </c>
      <c r="C21" s="87" t="s">
        <v>189</v>
      </c>
      <c r="D21" s="126">
        <v>441258</v>
      </c>
      <c r="E21" s="126">
        <v>213024</v>
      </c>
      <c r="F21" s="126">
        <f>D21+E21</f>
        <v>654282</v>
      </c>
      <c r="G21" s="126">
        <v>4177</v>
      </c>
      <c r="H21" s="126">
        <v>4177</v>
      </c>
      <c r="I21" s="126">
        <v>0</v>
      </c>
      <c r="J21" s="126">
        <v>0</v>
      </c>
      <c r="K21" s="126">
        <v>208847</v>
      </c>
      <c r="L21" s="126">
        <v>0</v>
      </c>
      <c r="M21" s="126">
        <v>0</v>
      </c>
      <c r="N21" s="126">
        <v>0</v>
      </c>
    </row>
    <row r="22" spans="1:14" s="61" customFormat="1" ht="30" customHeight="1">
      <c r="A22" s="229" t="s">
        <v>7</v>
      </c>
      <c r="B22" s="230"/>
      <c r="C22" s="231"/>
      <c r="D22" s="182">
        <v>37282732.57</v>
      </c>
      <c r="E22" s="182">
        <f>E18+E14+E12+E10+E8</f>
        <v>259669</v>
      </c>
      <c r="F22" s="187">
        <f>SUM(D22:E22)</f>
        <v>37542401.57</v>
      </c>
      <c r="G22" s="187">
        <v>27043107.48</v>
      </c>
      <c r="H22" s="182">
        <v>17740067.7</v>
      </c>
      <c r="I22" s="182">
        <v>9303039.78</v>
      </c>
      <c r="J22" s="182">
        <v>1837857</v>
      </c>
      <c r="K22" s="182">
        <v>8245315.4</v>
      </c>
      <c r="L22" s="182">
        <v>219967.58</v>
      </c>
      <c r="M22" s="182">
        <v>0</v>
      </c>
      <c r="N22" s="182">
        <v>196154.11</v>
      </c>
    </row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</sheetData>
  <sheetProtection/>
  <mergeCells count="13">
    <mergeCell ref="A22:C22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213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165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45" t="s">
        <v>0</v>
      </c>
      <c r="B4" s="245" t="s">
        <v>3</v>
      </c>
      <c r="C4" s="245" t="s">
        <v>5</v>
      </c>
      <c r="D4" s="248" t="s">
        <v>1</v>
      </c>
      <c r="E4" s="249"/>
      <c r="F4" s="250"/>
      <c r="G4" s="245" t="s">
        <v>26</v>
      </c>
      <c r="H4" s="32" t="s">
        <v>27</v>
      </c>
      <c r="I4" s="245" t="s">
        <v>28</v>
      </c>
      <c r="J4" s="247" t="s">
        <v>113</v>
      </c>
      <c r="K4" s="245" t="s">
        <v>29</v>
      </c>
    </row>
    <row r="5" spans="1:11" ht="90">
      <c r="A5" s="246"/>
      <c r="B5" s="246"/>
      <c r="C5" s="246"/>
      <c r="D5" s="251"/>
      <c r="E5" s="252"/>
      <c r="F5" s="253"/>
      <c r="G5" s="246"/>
      <c r="H5" s="34" t="s">
        <v>123</v>
      </c>
      <c r="I5" s="246"/>
      <c r="J5" s="246"/>
      <c r="K5" s="246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141</v>
      </c>
    </row>
    <row r="7" spans="1:11" ht="12" customHeight="1">
      <c r="A7" s="25">
        <v>1</v>
      </c>
      <c r="B7" s="25">
        <v>2</v>
      </c>
      <c r="C7" s="25">
        <v>3</v>
      </c>
      <c r="D7" s="242">
        <v>4</v>
      </c>
      <c r="E7" s="243"/>
      <c r="F7" s="244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8" t="s">
        <v>177</v>
      </c>
      <c r="B8" s="158"/>
      <c r="C8" s="143" t="s">
        <v>200</v>
      </c>
      <c r="D8" s="137">
        <v>1223674.01</v>
      </c>
      <c r="E8" s="137">
        <v>20910</v>
      </c>
      <c r="F8" s="166">
        <f>SUM(D8:E8)</f>
        <v>1244584.01</v>
      </c>
      <c r="G8" s="146">
        <f>868327+20910</f>
        <v>889237</v>
      </c>
      <c r="H8" s="146">
        <v>0</v>
      </c>
      <c r="I8" s="146">
        <v>0</v>
      </c>
      <c r="J8" s="146">
        <v>0</v>
      </c>
      <c r="K8" s="146">
        <v>355347.01</v>
      </c>
    </row>
    <row r="9" spans="1:11" ht="20.25" customHeight="1">
      <c r="A9" s="150"/>
      <c r="B9" s="150" t="s">
        <v>201</v>
      </c>
      <c r="C9" s="87" t="s">
        <v>202</v>
      </c>
      <c r="D9" s="167">
        <v>18327</v>
      </c>
      <c r="E9" s="152">
        <v>20910</v>
      </c>
      <c r="F9" s="152">
        <f>SUM(D9:E9)</f>
        <v>39237</v>
      </c>
      <c r="G9" s="151">
        <v>20910</v>
      </c>
      <c r="H9" s="151">
        <v>0</v>
      </c>
      <c r="I9" s="151">
        <v>0</v>
      </c>
      <c r="J9" s="151">
        <v>0</v>
      </c>
      <c r="K9" s="151">
        <v>0</v>
      </c>
    </row>
    <row r="10" spans="1:11" ht="22.5" customHeight="1">
      <c r="A10" s="158" t="s">
        <v>193</v>
      </c>
      <c r="B10" s="158"/>
      <c r="C10" s="143" t="s">
        <v>196</v>
      </c>
      <c r="D10" s="137">
        <v>143115</v>
      </c>
      <c r="E10" s="137">
        <v>12000</v>
      </c>
      <c r="F10" s="166">
        <f>SUM(D10:E10)</f>
        <v>155115</v>
      </c>
      <c r="G10" s="146">
        <v>155115</v>
      </c>
      <c r="H10" s="146">
        <v>0</v>
      </c>
      <c r="I10" s="146">
        <v>0</v>
      </c>
      <c r="J10" s="146">
        <v>0</v>
      </c>
      <c r="K10" s="146">
        <v>0</v>
      </c>
    </row>
    <row r="11" spans="1:11" ht="36" customHeight="1">
      <c r="A11" s="150"/>
      <c r="B11" s="150" t="s">
        <v>194</v>
      </c>
      <c r="C11" s="87" t="s">
        <v>197</v>
      </c>
      <c r="D11" s="167">
        <v>143115</v>
      </c>
      <c r="E11" s="152">
        <v>12000</v>
      </c>
      <c r="F11" s="152">
        <f>SUM(D11:E11)</f>
        <v>155115</v>
      </c>
      <c r="G11" s="151">
        <v>12000</v>
      </c>
      <c r="H11" s="151">
        <v>0</v>
      </c>
      <c r="I11" s="151">
        <v>0</v>
      </c>
      <c r="J11" s="151">
        <v>0</v>
      </c>
      <c r="K11" s="151">
        <v>0</v>
      </c>
    </row>
    <row r="12" spans="1:11" ht="36" customHeight="1">
      <c r="A12" s="158" t="s">
        <v>203</v>
      </c>
      <c r="B12" s="150"/>
      <c r="C12" s="143" t="s">
        <v>96</v>
      </c>
      <c r="D12" s="137">
        <v>0</v>
      </c>
      <c r="E12" s="137">
        <v>30000</v>
      </c>
      <c r="F12" s="137">
        <f>D12+E12</f>
        <v>30000</v>
      </c>
      <c r="G12" s="146">
        <v>30000</v>
      </c>
      <c r="H12" s="146">
        <v>0</v>
      </c>
      <c r="I12" s="146">
        <v>0</v>
      </c>
      <c r="J12" s="146">
        <v>0</v>
      </c>
      <c r="K12" s="146">
        <v>0</v>
      </c>
    </row>
    <row r="13" spans="1:11" ht="24" customHeight="1">
      <c r="A13" s="150"/>
      <c r="B13" s="150" t="s">
        <v>204</v>
      </c>
      <c r="C13" s="87" t="s">
        <v>205</v>
      </c>
      <c r="D13" s="152">
        <v>0</v>
      </c>
      <c r="E13" s="152">
        <v>30000</v>
      </c>
      <c r="F13" s="152">
        <f>D13+E13</f>
        <v>30000</v>
      </c>
      <c r="G13" s="151">
        <v>30000</v>
      </c>
      <c r="H13" s="151">
        <v>0</v>
      </c>
      <c r="I13" s="151">
        <v>0</v>
      </c>
      <c r="J13" s="151">
        <v>0</v>
      </c>
      <c r="K13" s="151">
        <v>0</v>
      </c>
    </row>
    <row r="14" spans="1:11" ht="20.25" customHeight="1">
      <c r="A14" s="239" t="s">
        <v>7</v>
      </c>
      <c r="B14" s="240"/>
      <c r="C14" s="241"/>
      <c r="D14" s="146">
        <v>5728807.01</v>
      </c>
      <c r="E14" s="146">
        <f>E12+E10+E8</f>
        <v>62910</v>
      </c>
      <c r="F14" s="146">
        <f>D14+E14</f>
        <v>5791717.01</v>
      </c>
      <c r="G14" s="146">
        <v>4486370</v>
      </c>
      <c r="H14" s="146">
        <v>2012091</v>
      </c>
      <c r="I14" s="146">
        <v>0</v>
      </c>
      <c r="J14" s="146">
        <v>0</v>
      </c>
      <c r="K14" s="146">
        <v>1305347.01</v>
      </c>
    </row>
    <row r="15" spans="1:11" ht="20.25" customHeight="1">
      <c r="A15" s="163"/>
      <c r="B15" s="163"/>
      <c r="C15" s="163"/>
      <c r="D15" s="164"/>
      <c r="E15" s="164"/>
      <c r="F15" s="164"/>
      <c r="G15" s="164"/>
      <c r="H15" s="164"/>
      <c r="I15" s="164"/>
      <c r="J15" s="164"/>
      <c r="K15" s="164"/>
    </row>
    <row r="16" spans="1:11" ht="20.25" customHeight="1">
      <c r="A16" s="163"/>
      <c r="B16" s="163"/>
      <c r="C16" s="163"/>
      <c r="D16" s="164"/>
      <c r="E16" s="164"/>
      <c r="F16" s="164"/>
      <c r="G16" s="164"/>
      <c r="H16" s="164"/>
      <c r="I16" s="164"/>
      <c r="J16" s="164"/>
      <c r="K16" s="164"/>
    </row>
    <row r="17" spans="1:11" ht="20.25" customHeight="1">
      <c r="A17" s="163"/>
      <c r="B17" s="163"/>
      <c r="C17" s="163"/>
      <c r="D17" s="164"/>
      <c r="E17" s="164"/>
      <c r="F17" s="164"/>
      <c r="G17" s="164"/>
      <c r="H17" s="164"/>
      <c r="I17" s="164"/>
      <c r="J17" s="164"/>
      <c r="K17" s="164"/>
    </row>
    <row r="18" spans="1:11" ht="20.25" customHeight="1">
      <c r="A18" s="163"/>
      <c r="B18" s="163"/>
      <c r="C18" s="163"/>
      <c r="D18" s="164"/>
      <c r="E18" s="164"/>
      <c r="F18" s="164"/>
      <c r="G18" s="164"/>
      <c r="H18" s="164"/>
      <c r="I18" s="164"/>
      <c r="J18" s="164"/>
      <c r="K18" s="164"/>
    </row>
    <row r="19" spans="1:11" ht="20.25" customHeight="1">
      <c r="A19" s="163"/>
      <c r="B19" s="163"/>
      <c r="C19" s="163"/>
      <c r="D19" s="164"/>
      <c r="E19" s="164"/>
      <c r="F19" s="164"/>
      <c r="G19" s="164"/>
      <c r="H19" s="164"/>
      <c r="I19" s="164"/>
      <c r="J19" s="164"/>
      <c r="K19" s="164"/>
    </row>
    <row r="20" spans="1:11" ht="20.25" customHeight="1">
      <c r="A20" s="163"/>
      <c r="B20" s="163"/>
      <c r="C20" s="163"/>
      <c r="D20" s="164"/>
      <c r="E20" s="164"/>
      <c r="F20" s="164"/>
      <c r="G20" s="164"/>
      <c r="H20" s="164"/>
      <c r="I20" s="164"/>
      <c r="J20" s="164"/>
      <c r="K20" s="164"/>
    </row>
    <row r="21" spans="1:11" ht="20.25" customHeight="1">
      <c r="A21" s="163"/>
      <c r="B21" s="163"/>
      <c r="C21" s="163"/>
      <c r="D21" s="164"/>
      <c r="E21" s="164"/>
      <c r="F21" s="164"/>
      <c r="G21" s="164"/>
      <c r="H21" s="164"/>
      <c r="I21" s="164"/>
      <c r="J21" s="164"/>
      <c r="K21" s="164"/>
    </row>
    <row r="22" spans="1:11" ht="20.25" customHeight="1">
      <c r="A22" s="163"/>
      <c r="B22" s="163"/>
      <c r="C22" s="163"/>
      <c r="D22" s="164"/>
      <c r="E22" s="164"/>
      <c r="F22" s="164"/>
      <c r="G22" s="164"/>
      <c r="H22" s="164"/>
      <c r="I22" s="164"/>
      <c r="J22" s="164"/>
      <c r="K22" s="164"/>
    </row>
    <row r="23" spans="1:11" ht="20.25" customHeight="1">
      <c r="A23" s="163"/>
      <c r="B23" s="163"/>
      <c r="C23" s="163"/>
      <c r="D23" s="164"/>
      <c r="E23" s="164"/>
      <c r="F23" s="164"/>
      <c r="G23" s="164"/>
      <c r="H23" s="164"/>
      <c r="I23" s="164"/>
      <c r="J23" s="164"/>
      <c r="K23" s="164"/>
    </row>
    <row r="24" spans="1:11" ht="20.25" customHeight="1">
      <c r="A24" s="163"/>
      <c r="B24" s="163"/>
      <c r="C24" s="163"/>
      <c r="D24" s="164"/>
      <c r="E24" s="164"/>
      <c r="F24" s="164"/>
      <c r="G24" s="164"/>
      <c r="H24" s="164"/>
      <c r="I24" s="164"/>
      <c r="J24" s="164"/>
      <c r="K24" s="164"/>
    </row>
    <row r="25" spans="1:11" ht="20.25" customHeight="1">
      <c r="A25" s="163"/>
      <c r="B25" s="163"/>
      <c r="C25" s="163"/>
      <c r="D25" s="164"/>
      <c r="E25" s="164"/>
      <c r="F25" s="164"/>
      <c r="G25" s="164"/>
      <c r="H25" s="164"/>
      <c r="I25" s="164"/>
      <c r="J25" s="164"/>
      <c r="K25" s="164"/>
    </row>
    <row r="33" ht="12.75">
      <c r="G33" s="156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54" t="s">
        <v>243</v>
      </c>
      <c r="D1" s="255"/>
      <c r="E1" s="255"/>
      <c r="F1" s="255"/>
      <c r="G1" s="255"/>
      <c r="H1" s="255"/>
      <c r="I1" s="255"/>
      <c r="J1" s="255"/>
      <c r="K1" s="255"/>
    </row>
    <row r="2" spans="7:11" ht="12.75">
      <c r="G2" s="256" t="s">
        <v>212</v>
      </c>
      <c r="H2" s="256"/>
      <c r="I2" s="256"/>
      <c r="J2" s="256"/>
      <c r="K2" s="256"/>
    </row>
    <row r="3" spans="1:11" ht="42.75" customHeight="1">
      <c r="A3" s="266" t="s">
        <v>129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130" customFormat="1" ht="45" customHeight="1">
      <c r="A4" s="261" t="s">
        <v>0</v>
      </c>
      <c r="B4" s="261" t="s">
        <v>3</v>
      </c>
      <c r="C4" s="261" t="s">
        <v>109</v>
      </c>
      <c r="D4" s="263" t="s">
        <v>130</v>
      </c>
      <c r="E4" s="264"/>
      <c r="F4" s="265"/>
      <c r="G4" s="257" t="s">
        <v>131</v>
      </c>
      <c r="H4" s="258"/>
      <c r="I4" s="259"/>
      <c r="J4" s="260" t="s">
        <v>54</v>
      </c>
      <c r="K4" s="260"/>
    </row>
    <row r="5" spans="1:11" s="130" customFormat="1" ht="65.25" customHeight="1">
      <c r="A5" s="262"/>
      <c r="B5" s="262"/>
      <c r="C5" s="262"/>
      <c r="D5" s="134" t="s">
        <v>132</v>
      </c>
      <c r="E5" s="132" t="s">
        <v>21</v>
      </c>
      <c r="F5" s="76" t="s">
        <v>133</v>
      </c>
      <c r="G5" s="134" t="s">
        <v>132</v>
      </c>
      <c r="H5" s="132" t="s">
        <v>21</v>
      </c>
      <c r="I5" s="133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8" t="s">
        <v>187</v>
      </c>
      <c r="B7" s="113"/>
      <c r="C7" s="72" t="s">
        <v>188</v>
      </c>
      <c r="D7" s="145">
        <v>300138</v>
      </c>
      <c r="E7" s="145">
        <v>191604</v>
      </c>
      <c r="F7" s="145">
        <f>D7+E7</f>
        <v>491742</v>
      </c>
      <c r="G7" s="145">
        <v>300138</v>
      </c>
      <c r="H7" s="145">
        <v>191604</v>
      </c>
      <c r="I7" s="145">
        <f>G7+H7</f>
        <v>491742</v>
      </c>
      <c r="J7" s="127">
        <v>491742</v>
      </c>
      <c r="K7" s="145">
        <v>0</v>
      </c>
    </row>
    <row r="8" spans="1:11" s="8" customFormat="1" ht="25.5" customHeight="1">
      <c r="A8" s="135"/>
      <c r="B8" s="104">
        <v>85295</v>
      </c>
      <c r="C8" s="87" t="s">
        <v>189</v>
      </c>
      <c r="D8" s="188">
        <v>300138</v>
      </c>
      <c r="E8" s="188">
        <v>191604</v>
      </c>
      <c r="F8" s="188">
        <f>D8+E8</f>
        <v>491742</v>
      </c>
      <c r="G8" s="188">
        <v>300138</v>
      </c>
      <c r="H8" s="188">
        <v>191604</v>
      </c>
      <c r="I8" s="188">
        <f>G8+H8</f>
        <v>491742</v>
      </c>
      <c r="J8" s="126">
        <v>191604</v>
      </c>
      <c r="K8" s="188">
        <v>0</v>
      </c>
    </row>
    <row r="9" spans="1:11" s="61" customFormat="1" ht="34.5" customHeight="1">
      <c r="A9" s="117"/>
      <c r="B9" s="118"/>
      <c r="C9" s="115" t="s">
        <v>1</v>
      </c>
      <c r="D9" s="136">
        <v>5069693.66</v>
      </c>
      <c r="E9" s="136">
        <f>E7</f>
        <v>191604</v>
      </c>
      <c r="F9" s="127">
        <f>SUM(D9:E9)</f>
        <v>5261297.66</v>
      </c>
      <c r="G9" s="127">
        <v>5069693.66</v>
      </c>
      <c r="H9" s="136">
        <f>H7</f>
        <v>191604</v>
      </c>
      <c r="I9" s="127">
        <f>SUM(G9:H9)</f>
        <v>5261297.66</v>
      </c>
      <c r="J9" s="127">
        <f>I9</f>
        <v>5261297.66</v>
      </c>
      <c r="K9" s="145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31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214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165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8" t="s">
        <v>172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12.75" customHeight="1">
      <c r="A5" s="269" t="s">
        <v>32</v>
      </c>
      <c r="B5" s="270" t="s">
        <v>0</v>
      </c>
      <c r="C5" s="270" t="s">
        <v>33</v>
      </c>
      <c r="D5" s="271" t="s">
        <v>34</v>
      </c>
      <c r="E5" s="260" t="s">
        <v>35</v>
      </c>
      <c r="F5" s="260" t="s">
        <v>36</v>
      </c>
      <c r="G5" s="260"/>
      <c r="H5" s="260"/>
      <c r="I5" s="260"/>
      <c r="J5" s="260"/>
      <c r="K5" s="271" t="s">
        <v>37</v>
      </c>
    </row>
    <row r="6" spans="1:11" ht="12.75" customHeight="1">
      <c r="A6" s="269"/>
      <c r="B6" s="270"/>
      <c r="C6" s="270"/>
      <c r="D6" s="271"/>
      <c r="E6" s="260"/>
      <c r="F6" s="260" t="s">
        <v>182</v>
      </c>
      <c r="G6" s="260" t="s">
        <v>38</v>
      </c>
      <c r="H6" s="260"/>
      <c r="I6" s="260"/>
      <c r="J6" s="260"/>
      <c r="K6" s="271"/>
    </row>
    <row r="7" spans="1:11" ht="12.75" customHeight="1">
      <c r="A7" s="269"/>
      <c r="B7" s="270"/>
      <c r="C7" s="270"/>
      <c r="D7" s="271"/>
      <c r="E7" s="260"/>
      <c r="F7" s="260"/>
      <c r="G7" s="260" t="s">
        <v>39</v>
      </c>
      <c r="H7" s="260" t="s">
        <v>40</v>
      </c>
      <c r="I7" s="260" t="s">
        <v>41</v>
      </c>
      <c r="J7" s="260" t="s">
        <v>42</v>
      </c>
      <c r="K7" s="271"/>
    </row>
    <row r="8" spans="1:11" ht="12.75">
      <c r="A8" s="269"/>
      <c r="B8" s="270"/>
      <c r="C8" s="270"/>
      <c r="D8" s="271"/>
      <c r="E8" s="260"/>
      <c r="F8" s="260"/>
      <c r="G8" s="260"/>
      <c r="H8" s="260"/>
      <c r="I8" s="260"/>
      <c r="J8" s="260"/>
      <c r="K8" s="271"/>
    </row>
    <row r="9" spans="1:11" ht="102" customHeight="1">
      <c r="A9" s="269"/>
      <c r="B9" s="270"/>
      <c r="C9" s="270"/>
      <c r="D9" s="271"/>
      <c r="E9" s="260"/>
      <c r="F9" s="260"/>
      <c r="G9" s="260"/>
      <c r="H9" s="260"/>
      <c r="I9" s="260"/>
      <c r="J9" s="260"/>
      <c r="K9" s="271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6" t="s">
        <v>179</v>
      </c>
      <c r="C11" s="176" t="s">
        <v>180</v>
      </c>
      <c r="D11" s="87" t="s">
        <v>181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175</v>
      </c>
      <c r="J11" s="40">
        <v>0</v>
      </c>
      <c r="K11" s="87" t="s">
        <v>183</v>
      </c>
    </row>
    <row r="12" spans="1:11" ht="32.25" customHeight="1">
      <c r="A12" s="123">
        <v>2</v>
      </c>
      <c r="B12" s="176" t="s">
        <v>177</v>
      </c>
      <c r="C12" s="176" t="s">
        <v>201</v>
      </c>
      <c r="D12" s="87" t="s">
        <v>208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175</v>
      </c>
      <c r="J12" s="40">
        <v>0</v>
      </c>
      <c r="K12" s="87" t="s">
        <v>183</v>
      </c>
    </row>
    <row r="13" spans="1:11" ht="46.5" customHeight="1">
      <c r="A13" s="123">
        <v>3</v>
      </c>
      <c r="B13" s="176" t="s">
        <v>193</v>
      </c>
      <c r="C13" s="176" t="s">
        <v>194</v>
      </c>
      <c r="D13" s="87" t="s">
        <v>195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175</v>
      </c>
      <c r="J13" s="40">
        <v>0</v>
      </c>
      <c r="K13" s="87" t="s">
        <v>183</v>
      </c>
    </row>
    <row r="14" spans="1:11" ht="57" customHeight="1">
      <c r="A14" s="123">
        <v>4</v>
      </c>
      <c r="B14" s="176" t="s">
        <v>193</v>
      </c>
      <c r="C14" s="176" t="s">
        <v>194</v>
      </c>
      <c r="D14" s="87" t="s">
        <v>207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175</v>
      </c>
      <c r="J14" s="40">
        <v>0</v>
      </c>
      <c r="K14" s="87" t="s">
        <v>183</v>
      </c>
    </row>
    <row r="15" spans="1:11" ht="41.25" customHeight="1">
      <c r="A15" s="123">
        <v>5</v>
      </c>
      <c r="B15" s="176" t="s">
        <v>190</v>
      </c>
      <c r="C15" s="176" t="s">
        <v>191</v>
      </c>
      <c r="D15" s="87" t="s">
        <v>192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175</v>
      </c>
      <c r="J15" s="40">
        <v>100000</v>
      </c>
      <c r="K15" s="87" t="s">
        <v>183</v>
      </c>
    </row>
    <row r="16" spans="1:11" ht="45" customHeight="1">
      <c r="A16" s="123">
        <v>6</v>
      </c>
      <c r="B16" s="174" t="s">
        <v>116</v>
      </c>
      <c r="C16" s="174" t="s">
        <v>118</v>
      </c>
      <c r="D16" s="124" t="s">
        <v>174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175</v>
      </c>
      <c r="J16" s="40">
        <v>0</v>
      </c>
      <c r="K16" s="124" t="s">
        <v>176</v>
      </c>
    </row>
    <row r="17" spans="1:11" s="74" customFormat="1" ht="18" customHeight="1">
      <c r="A17" s="267" t="s">
        <v>1</v>
      </c>
      <c r="B17" s="267"/>
      <c r="C17" s="267"/>
      <c r="D17" s="267"/>
      <c r="E17" s="139">
        <f>SUM(E11:E16)</f>
        <v>340025</v>
      </c>
      <c r="F17" s="139">
        <f>SUM(F11:F16)</f>
        <v>340025</v>
      </c>
      <c r="G17" s="139">
        <f>SUM(G11:G16)</f>
        <v>240025</v>
      </c>
      <c r="H17" s="139">
        <v>0</v>
      </c>
      <c r="I17" s="139">
        <v>0</v>
      </c>
      <c r="J17" s="139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215</v>
      </c>
      <c r="F1" s="16"/>
      <c r="G1" s="16"/>
    </row>
    <row r="2" spans="1:7" ht="12.75">
      <c r="A2" s="18"/>
      <c r="B2" s="18"/>
      <c r="C2" s="18"/>
      <c r="D2" s="16"/>
      <c r="E2" s="2" t="s">
        <v>165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5"/>
      <c r="B4" s="275"/>
      <c r="C4" s="275"/>
      <c r="D4" s="275"/>
      <c r="E4" s="275"/>
      <c r="F4" s="275"/>
      <c r="G4" s="275"/>
      <c r="H4" s="275"/>
    </row>
    <row r="5" spans="1:8" ht="34.5" customHeight="1">
      <c r="A5" s="276" t="s">
        <v>171</v>
      </c>
      <c r="B5" s="276"/>
      <c r="C5" s="276"/>
      <c r="D5" s="276"/>
      <c r="E5" s="276"/>
      <c r="F5" s="65"/>
      <c r="G5" s="65"/>
      <c r="H5" s="66"/>
    </row>
    <row r="6" spans="1:8" ht="12.75">
      <c r="A6" s="277" t="s">
        <v>32</v>
      </c>
      <c r="B6" s="277" t="s">
        <v>0</v>
      </c>
      <c r="C6" s="277" t="s">
        <v>3</v>
      </c>
      <c r="D6" s="280" t="s">
        <v>97</v>
      </c>
      <c r="E6" s="283" t="s">
        <v>98</v>
      </c>
      <c r="F6" s="68"/>
      <c r="G6" s="68"/>
      <c r="H6" s="69"/>
    </row>
    <row r="7" spans="1:8" ht="9.75" customHeight="1">
      <c r="A7" s="278"/>
      <c r="B7" s="278"/>
      <c r="C7" s="278"/>
      <c r="D7" s="281"/>
      <c r="E7" s="284"/>
      <c r="F7" s="64"/>
      <c r="G7" s="64"/>
      <c r="H7" s="70"/>
    </row>
    <row r="8" spans="1:8" ht="3" customHeight="1" hidden="1">
      <c r="A8" s="279"/>
      <c r="B8" s="279"/>
      <c r="C8" s="279"/>
      <c r="D8" s="282"/>
      <c r="E8" s="285"/>
      <c r="F8" s="68"/>
      <c r="G8" s="68"/>
      <c r="H8" s="69"/>
    </row>
    <row r="9" spans="1:8" ht="12.75">
      <c r="A9" s="140">
        <v>1</v>
      </c>
      <c r="B9" s="140">
        <v>2</v>
      </c>
      <c r="C9" s="140">
        <v>3</v>
      </c>
      <c r="D9" s="140">
        <v>4</v>
      </c>
      <c r="E9" s="141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9">
        <f>SUM(E11:E17)</f>
        <v>1273747.01</v>
      </c>
      <c r="F10" s="68"/>
      <c r="G10" s="68"/>
      <c r="H10" s="142"/>
    </row>
    <row r="11" spans="1:8" ht="20.25" customHeight="1">
      <c r="A11" s="168">
        <v>1</v>
      </c>
      <c r="B11" s="168">
        <v>600</v>
      </c>
      <c r="C11" s="168">
        <v>60013</v>
      </c>
      <c r="D11" s="169" t="s">
        <v>199</v>
      </c>
      <c r="E11" s="170">
        <v>100000</v>
      </c>
      <c r="F11" s="64"/>
      <c r="G11" s="64"/>
      <c r="H11" s="54"/>
    </row>
    <row r="12" spans="1:11" ht="20.25" customHeight="1">
      <c r="A12" s="168">
        <v>2</v>
      </c>
      <c r="B12" s="177" t="s">
        <v>177</v>
      </c>
      <c r="C12" s="177" t="s">
        <v>178</v>
      </c>
      <c r="D12" s="169" t="s">
        <v>184</v>
      </c>
      <c r="E12" s="170">
        <v>750000</v>
      </c>
      <c r="F12" s="64"/>
      <c r="G12" s="64"/>
      <c r="H12" s="54"/>
      <c r="K12" s="63"/>
    </row>
    <row r="13" spans="1:11" ht="20.25" customHeight="1">
      <c r="A13" s="168">
        <v>3</v>
      </c>
      <c r="B13" s="177" t="s">
        <v>177</v>
      </c>
      <c r="C13" s="177" t="s">
        <v>178</v>
      </c>
      <c r="D13" s="169" t="s">
        <v>184</v>
      </c>
      <c r="E13" s="170">
        <v>13900</v>
      </c>
      <c r="F13" s="64"/>
      <c r="G13" s="64"/>
      <c r="H13" s="54"/>
      <c r="K13" s="63"/>
    </row>
    <row r="14" spans="1:11" ht="20.25" customHeight="1">
      <c r="A14" s="168">
        <v>4</v>
      </c>
      <c r="B14" s="177" t="s">
        <v>177</v>
      </c>
      <c r="C14" s="177" t="s">
        <v>178</v>
      </c>
      <c r="D14" s="169" t="s">
        <v>184</v>
      </c>
      <c r="E14" s="179">
        <v>355347.01</v>
      </c>
      <c r="F14" s="64"/>
      <c r="G14" s="64"/>
      <c r="H14" s="54"/>
      <c r="K14" s="63"/>
    </row>
    <row r="15" spans="1:11" ht="20.25" customHeight="1">
      <c r="A15" s="168">
        <v>5</v>
      </c>
      <c r="B15" s="177" t="s">
        <v>203</v>
      </c>
      <c r="C15" s="177" t="s">
        <v>204</v>
      </c>
      <c r="D15" s="169" t="s">
        <v>220</v>
      </c>
      <c r="E15" s="179">
        <v>30000</v>
      </c>
      <c r="F15" s="64"/>
      <c r="G15" s="64"/>
      <c r="H15" s="54"/>
      <c r="K15" s="63"/>
    </row>
    <row r="16" spans="1:11" ht="30" customHeight="1">
      <c r="A16" s="168">
        <v>6</v>
      </c>
      <c r="B16" s="177" t="s">
        <v>203</v>
      </c>
      <c r="C16" s="177" t="s">
        <v>206</v>
      </c>
      <c r="D16" s="169" t="s">
        <v>221</v>
      </c>
      <c r="E16" s="179">
        <v>20000</v>
      </c>
      <c r="F16" s="64"/>
      <c r="G16" s="64"/>
      <c r="H16" s="54"/>
      <c r="K16" s="63"/>
    </row>
    <row r="17" spans="1:8" ht="20.25" customHeight="1">
      <c r="A17" s="154">
        <v>7</v>
      </c>
      <c r="B17" s="154">
        <v>801</v>
      </c>
      <c r="C17" s="154">
        <v>80195</v>
      </c>
      <c r="D17" s="171" t="s">
        <v>122</v>
      </c>
      <c r="E17" s="148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54">
        <v>1</v>
      </c>
      <c r="B19" s="154">
        <v>921</v>
      </c>
      <c r="C19" s="154">
        <v>92105</v>
      </c>
      <c r="D19" s="147" t="s">
        <v>119</v>
      </c>
      <c r="E19" s="172">
        <v>25000</v>
      </c>
      <c r="F19" s="64"/>
      <c r="G19" s="64"/>
      <c r="H19" s="54"/>
    </row>
    <row r="20" spans="1:8" ht="31.5" customHeight="1">
      <c r="A20" s="154">
        <v>2</v>
      </c>
      <c r="B20" s="154">
        <v>921</v>
      </c>
      <c r="C20" s="154">
        <v>92195</v>
      </c>
      <c r="D20" s="173" t="s">
        <v>120</v>
      </c>
      <c r="E20" s="172">
        <v>8000</v>
      </c>
      <c r="F20" s="64"/>
      <c r="G20" s="64"/>
      <c r="H20" s="54"/>
    </row>
    <row r="21" spans="1:8" ht="45" customHeight="1">
      <c r="A21" s="154">
        <v>3</v>
      </c>
      <c r="B21" s="154">
        <v>921</v>
      </c>
      <c r="C21" s="154">
        <v>92195</v>
      </c>
      <c r="D21" s="147" t="s">
        <v>121</v>
      </c>
      <c r="E21" s="172">
        <v>30000</v>
      </c>
      <c r="F21" s="64"/>
      <c r="G21" s="64"/>
      <c r="H21" s="54"/>
    </row>
    <row r="22" spans="1:13" ht="31.5" customHeight="1">
      <c r="A22" s="154">
        <v>4</v>
      </c>
      <c r="B22" s="154">
        <v>921</v>
      </c>
      <c r="C22" s="154">
        <v>92120</v>
      </c>
      <c r="D22" s="147" t="s">
        <v>114</v>
      </c>
      <c r="E22" s="172">
        <v>100000</v>
      </c>
      <c r="F22" s="64"/>
      <c r="G22" s="64"/>
      <c r="H22" s="54"/>
      <c r="K22" s="51"/>
      <c r="L22" s="51"/>
      <c r="M22" s="51"/>
    </row>
    <row r="23" spans="1:13" ht="45" customHeight="1">
      <c r="A23" s="154">
        <v>5</v>
      </c>
      <c r="B23" s="154">
        <v>926</v>
      </c>
      <c r="C23" s="154">
        <v>92605</v>
      </c>
      <c r="D23" s="147" t="s">
        <v>128</v>
      </c>
      <c r="E23" s="172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72" t="s">
        <v>1</v>
      </c>
      <c r="B24" s="273"/>
      <c r="C24" s="273"/>
      <c r="D24" s="274"/>
      <c r="E24" s="145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198</v>
      </c>
    </row>
    <row r="2" spans="1:5" ht="12.75">
      <c r="A2" s="18"/>
      <c r="B2" s="18"/>
      <c r="C2" s="18"/>
      <c r="D2" s="16"/>
      <c r="E2" s="2" t="s">
        <v>165</v>
      </c>
    </row>
    <row r="3" spans="1:5" ht="15.75">
      <c r="A3" s="275"/>
      <c r="B3" s="275"/>
      <c r="C3" s="275"/>
      <c r="D3" s="275"/>
      <c r="E3" s="275"/>
    </row>
    <row r="4" ht="12.75">
      <c r="E4" s="63"/>
    </row>
    <row r="5" ht="12.75">
      <c r="E5" s="63"/>
    </row>
    <row r="6" spans="1:5" ht="15.75">
      <c r="A6" s="276" t="s">
        <v>170</v>
      </c>
      <c r="B6" s="276"/>
      <c r="C6" s="276"/>
      <c r="D6" s="276"/>
      <c r="E6" s="276"/>
    </row>
    <row r="7" spans="4:5" ht="12.75">
      <c r="D7" s="18"/>
      <c r="E7" s="67"/>
    </row>
    <row r="8" spans="1:5" ht="12.75">
      <c r="A8" s="269" t="s">
        <v>32</v>
      </c>
      <c r="B8" s="269" t="s">
        <v>0</v>
      </c>
      <c r="C8" s="269" t="s">
        <v>3</v>
      </c>
      <c r="D8" s="271" t="s">
        <v>97</v>
      </c>
      <c r="E8" s="289" t="s">
        <v>98</v>
      </c>
    </row>
    <row r="9" spans="1:5" ht="12.75">
      <c r="A9" s="269"/>
      <c r="B9" s="269"/>
      <c r="C9" s="269"/>
      <c r="D9" s="271"/>
      <c r="E9" s="290"/>
    </row>
    <row r="10" spans="1:5" ht="12.75">
      <c r="A10" s="269"/>
      <c r="B10" s="269"/>
      <c r="C10" s="269"/>
      <c r="D10" s="271"/>
      <c r="E10" s="291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54">
        <v>1</v>
      </c>
      <c r="B12" s="154">
        <v>801</v>
      </c>
      <c r="C12" s="154">
        <v>80104</v>
      </c>
      <c r="D12" s="147" t="s">
        <v>166</v>
      </c>
      <c r="E12" s="148">
        <v>915000</v>
      </c>
    </row>
    <row r="13" spans="1:5" ht="29.25" customHeight="1">
      <c r="A13" s="154">
        <v>2</v>
      </c>
      <c r="B13" s="154">
        <v>801</v>
      </c>
      <c r="C13" s="154">
        <v>80149</v>
      </c>
      <c r="D13" s="147" t="s">
        <v>166</v>
      </c>
      <c r="E13" s="148">
        <v>68352</v>
      </c>
    </row>
    <row r="14" spans="1:5" ht="29.25" customHeight="1">
      <c r="A14" s="154">
        <v>3</v>
      </c>
      <c r="B14" s="154">
        <v>921</v>
      </c>
      <c r="C14" s="154">
        <v>92116</v>
      </c>
      <c r="D14" s="147" t="s">
        <v>137</v>
      </c>
      <c r="E14" s="148">
        <v>380584</v>
      </c>
    </row>
    <row r="15" spans="1:5" ht="24.75" customHeight="1">
      <c r="A15" s="286" t="s">
        <v>1</v>
      </c>
      <c r="B15" s="287"/>
      <c r="C15" s="287"/>
      <c r="D15" s="288"/>
      <c r="E15" s="50">
        <f>SUM(E12:E14)</f>
        <v>1363936</v>
      </c>
    </row>
    <row r="33" spans="3:4" ht="12.75">
      <c r="C33" s="165"/>
      <c r="D33" s="165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216</v>
      </c>
    </row>
    <row r="2" spans="1:7" ht="12.75">
      <c r="A2" s="18"/>
      <c r="B2" s="18"/>
      <c r="C2" s="18"/>
      <c r="D2" s="37"/>
      <c r="E2" s="37"/>
      <c r="F2" s="37"/>
      <c r="G2" s="2" t="s">
        <v>212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92" t="s">
        <v>211</v>
      </c>
      <c r="B4" s="292"/>
      <c r="C4" s="292"/>
      <c r="D4" s="292"/>
      <c r="E4" s="292"/>
      <c r="F4" s="292"/>
      <c r="G4" s="292"/>
    </row>
    <row r="5" spans="1:7" ht="12.75" customHeight="1">
      <c r="A5" s="269" t="s">
        <v>0</v>
      </c>
      <c r="B5" s="261" t="s">
        <v>3</v>
      </c>
      <c r="C5" s="261" t="s">
        <v>109</v>
      </c>
      <c r="D5" s="260" t="s">
        <v>130</v>
      </c>
      <c r="E5" s="289" t="s">
        <v>17</v>
      </c>
      <c r="F5" s="260" t="s">
        <v>54</v>
      </c>
      <c r="G5" s="260"/>
    </row>
    <row r="6" spans="1:7" ht="31.5" customHeight="1">
      <c r="A6" s="269"/>
      <c r="B6" s="262"/>
      <c r="C6" s="262"/>
      <c r="D6" s="293"/>
      <c r="E6" s="291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209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210</v>
      </c>
      <c r="D9" s="139">
        <v>45000</v>
      </c>
      <c r="E9" s="139">
        <v>45000</v>
      </c>
      <c r="F9" s="139">
        <v>45000</v>
      </c>
      <c r="G9" s="139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2022-08-02T08:18:44Z</cp:lastPrinted>
  <dcterms:created xsi:type="dcterms:W3CDTF">2010-03-08T07:45:02Z</dcterms:created>
  <dcterms:modified xsi:type="dcterms:W3CDTF">2022-08-02T08:29:11Z</dcterms:modified>
  <cp:category/>
  <cp:version/>
  <cp:contentType/>
  <cp:contentStatus/>
</cp:coreProperties>
</file>