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2"/>
  </bookViews>
  <sheets>
    <sheet name="DOCHODY" sheetId="1" r:id="rId1"/>
    <sheet name="WYDATKI" sheetId="2" r:id="rId2"/>
    <sheet name="WYDATKI BIEŻĄCE" sheetId="3" r:id="rId3"/>
    <sheet name="WYDATKI MAJĄTKOWE" sheetId="4" state="hidden" r:id="rId4"/>
    <sheet name="ZADANIA ZLECONE" sheetId="5" state="hidden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'DOCHODY'!$A$1:$K$45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'WYDATKI'!$A$1:$H$23</definedName>
    <definedName name="_xlnm.Print_Area" localSheetId="2">'WYDATKI BIEŻĄCE'!$A$1:$N$65</definedName>
    <definedName name="_xlnm.Print_Area" localSheetId="3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<sst xmlns="http://schemas.openxmlformats.org/spreadsheetml/2006/main" count="395" uniqueCount="242">
  <si>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</si>
  <si>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</si>
  <si>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</si>
  <si>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</si>
  <si>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</si>
  <si>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</si>
  <si>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</si>
  <si>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</si>
  <si>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</si>
  <si>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</si>
  <si>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</si>
  <si>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</si>
  <si>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</si>
  <si>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</si>
  <si>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</si>
  <si>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</si>
  <si>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</si>
  <si>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</si>
  <si>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</si>
  <si>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</si>
  <si>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</si>
  <si>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</si>
  <si>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</si>
  <si>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</si>
  <si>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</si>
  <si>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</si>
  <si>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</si>
  <si>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</si>
  <si>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</si>
  <si>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</si>
  <si>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</si>
  <si>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</si>
  <si>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</si>
  <si>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</si>
  <si>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</si>
  <si>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</si>
  <si>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</si>
  <si>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</si>
  <si>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</si>
  <si>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</si>
  <si>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</si>
  <si>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</si>
  <si>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</si>
  <si>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</si>
  <si>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</si>
  <si>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</si>
  <si>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</si>
  <si>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</si>
  <si>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</si>
  <si>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</si>
  <si>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</si>
  <si>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</si>
  <si>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</si>
  <si>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</si>
  <si>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</si>
  <si>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</si>
  <si>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</si>
  <si>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</si>
  <si>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</si>
  <si>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</si>
  <si>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</si>
  <si>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</si>
  <si>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</si>
  <si>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</si>
  <si>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</si>
  <si>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</si>
  <si>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</si>
  <si>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</si>
  <si>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</si>
  <si>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</si>
  <si>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</si>
  <si>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</si>
  <si>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</si>
  <si>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</si>
  <si>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</si>
  <si>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</si>
  <si>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</si>
  <si>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</si>
  <si>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</si>
  <si>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</si>
  <si>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</si>
  <si>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</si>
  <si>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</si>
  <si>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</si>
  <si>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</si>
  <si>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</si>
  <si>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</si>
  <si>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</si>
  <si>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</si>
  <si>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</si>
  <si>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</si>
  <si>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</si>
  <si>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</si>
  <si>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</si>
  <si>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</si>
  <si>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</si>
  <si>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</si>
  <si>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</si>
  <si>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</si>
  <si>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</si>
  <si>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</si>
  <si>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</si>
  <si>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</si>
  <si>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</si>
  <si>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</si>
  <si>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</si>
  <si>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</si>
  <si>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</si>
  <si>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</si>
  <si>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</si>
  <si>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</si>
  <si>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</si>
  <si>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</si>
  <si>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</si>
  <si>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</si>
  <si>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</si>
  <si>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</si>
  <si>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</si>
  <si>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</si>
  <si>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</si>
  <si>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</si>
  <si>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</si>
  <si>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</si>
  <si>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</si>
  <si>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</si>
  <si>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</si>
  <si>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</si>
  <si>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</si>
  <si>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</si>
  <si>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</si>
  <si>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</si>
  <si>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</si>
  <si>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</si>
  <si>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</si>
  <si>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</si>
  <si>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</si>
  <si>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</si>
  <si>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</si>
  <si>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</si>
  <si>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</si>
  <si>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</si>
  <si>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</si>
  <si>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</si>
  <si>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</si>
  <si>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</si>
  <si>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</si>
  <si>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</si>
  <si>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</si>
  <si>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</si>
  <si>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</si>
  <si>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</si>
  <si>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</si>
  <si>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</si>
  <si>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</si>
  <si>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</si>
  <si>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</si>
  <si>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</si>
  <si>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</si>
  <si>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</si>
  <si>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</si>
  <si>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</si>
  <si>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</si>
  <si>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</si>
  <si>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</si>
  <si>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</si>
  <si>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</si>
  <si>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</si>
  <si>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</si>
  <si>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</si>
  <si>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</si>
  <si>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</si>
  <si>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</si>
  <si>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</si>
  <si>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</si>
  <si>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</si>
  <si>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</si>
  <si>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</si>
  <si>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</si>
  <si>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</si>
  <si>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</si>
  <si>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</si>
  <si>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</si>
  <si>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</si>
  <si>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</si>
  <si>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</si>
  <si>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</si>
  <si>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</si>
  <si>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852</t>
  </si>
  <si>
    <t>POMOC SPOŁECZNA</t>
  </si>
  <si>
    <t>Pozostała działalność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</si>
  <si>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</si>
  <si>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</si>
  <si>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</si>
  <si>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</si>
  <si>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</si>
  <si>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</si>
  <si>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</si>
  <si>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</si>
  <si>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</si>
  <si>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</si>
  <si>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</si>
  <si>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</si>
  <si>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</si>
  <si>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</si>
  <si>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</si>
  <si>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</si>
  <si>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</si>
  <si>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855</t>
  </si>
  <si>
    <t>RODZINA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</si>
  <si>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</si>
  <si>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</si>
  <si>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</si>
  <si>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</si>
  <si>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</si>
  <si>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</si>
  <si>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</si>
  <si>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</si>
  <si>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</si>
  <si>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</si>
  <si>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</si>
  <si>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</si>
  <si>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</si>
  <si>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</si>
  <si>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</si>
  <si>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Środki na dofinansowanie własnych zadań bieżących gmin, powiatów (związków gmin, związków powiatowo-gminnych, związków powiatów), samorządów województw, pozyskane z innych źródeł</t>
  </si>
  <si>
    <t>POZOSTAŁE ZADANIA W ZAKRESIE POLITYKI SPOŁECZNEJ</t>
  </si>
  <si>
    <t>85295</t>
  </si>
  <si>
    <t>853</t>
  </si>
  <si>
    <t>85395</t>
  </si>
  <si>
    <t>Załącznik nr 4 do Zarządzenia Nr 52/2022 Wójta Gminy Belsk Duży z dnia 31 maja 2022 roku</t>
  </si>
  <si>
    <t>75495</t>
  </si>
  <si>
    <t>801</t>
  </si>
  <si>
    <t>80195</t>
  </si>
  <si>
    <t>85501</t>
  </si>
  <si>
    <t>Świadczenie wychowawcze</t>
  </si>
  <si>
    <t>Zapewnienie uczniom prawa do bezpłatnego dostępu do podręczników, materiałów edukacyjnych lub materiałów ćwiczeniowych</t>
  </si>
  <si>
    <t>Załącznik nr 1 do Zarządzenia Nr 62/2022 Wójta Gminy Belsk Duży z dnia 21 czerwca 2022 roku</t>
  </si>
  <si>
    <t>Załącznik nr 2 do Zarządzenia Nr 62/2022 Wójta Gminy Belsk Duży z dnia 21 czerwca 2022 roku</t>
  </si>
  <si>
    <t>Załącznik nr 3 do Zarządzenia Nr 62/2022 Wójta Gminy Belsk Duży z dnia 21 czerwca 2022 roku</t>
  </si>
  <si>
    <t>Świadczenia wychowawcze</t>
  </si>
  <si>
    <t>Wpływy z pozostałych odsetek</t>
  </si>
  <si>
    <t>Wpływy ze zwrotów niewykorzystanych dotacji oraz płatności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</si>
</sst>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14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5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32" fillId="20" borderId="15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3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2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38" fillId="0" borderId="15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/>
    </xf>
    <xf numFmtId="4" fontId="19" fillId="0" borderId="15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49" fontId="0" fillId="0" borderId="15" xfId="0" applyNumberFormat="1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right" vertical="center"/>
    </xf>
    <xf numFmtId="4" fontId="19" fillId="0" borderId="15" xfId="52" applyNumberFormat="1" applyFont="1" applyBorder="1" applyAlignment="1">
      <alignment vertical="center"/>
      <protection/>
    </xf>
    <xf numFmtId="49" fontId="19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19" fillId="0" borderId="15" xfId="54" applyNumberFormat="1" applyFont="1" applyBorder="1" applyAlignment="1">
      <alignment vertical="center" wrapText="1"/>
      <protection/>
    </xf>
    <xf numFmtId="0" fontId="25" fillId="0" borderId="15" xfId="0" applyFont="1" applyBorder="1" applyAlignment="1">
      <alignment vertical="center" wrapText="1"/>
    </xf>
    <xf numFmtId="3" fontId="25" fillId="0" borderId="15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5" xfId="52" applyNumberFormat="1" applyFont="1" applyBorder="1" applyAlignment="1">
      <alignment horizontal="center" vertical="center"/>
      <protection/>
    </xf>
    <xf numFmtId="4" fontId="0" fillId="0" borderId="15" xfId="54" applyNumberFormat="1" applyFont="1" applyBorder="1" applyAlignment="1">
      <alignment vertical="center" wrapText="1"/>
      <protection/>
    </xf>
    <xf numFmtId="4" fontId="0" fillId="0" borderId="15" xfId="52" applyNumberFormat="1" applyFont="1" applyBorder="1" applyAlignment="1">
      <alignment vertical="center"/>
      <protection/>
    </xf>
    <xf numFmtId="4" fontId="20" fillId="0" borderId="15" xfId="52" applyNumberFormat="1" applyFont="1" applyBorder="1" applyAlignment="1">
      <alignment vertical="center"/>
      <protection/>
    </xf>
    <xf numFmtId="0" fontId="25" fillId="0" borderId="15" xfId="0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5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vertical="center"/>
    </xf>
    <xf numFmtId="3" fontId="25" fillId="0" borderId="15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right" vertical="center"/>
    </xf>
    <xf numFmtId="0" fontId="19" fillId="0" borderId="15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0" fillId="0" borderId="15" xfId="53" applyNumberFormat="1" applyFont="1" applyBorder="1" applyAlignment="1">
      <alignment horizontal="right" vertical="center" wrapText="1"/>
      <protection/>
    </xf>
    <xf numFmtId="4" fontId="0" fillId="0" borderId="15" xfId="0" applyNumberFormat="1" applyBorder="1" applyAlignment="1">
      <alignment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5" xfId="53" applyNumberFormat="1" applyFont="1" applyBorder="1" applyAlignment="1">
      <alignment horizontal="right" vertical="center" wrapText="1"/>
      <protection/>
    </xf>
    <xf numFmtId="4" fontId="0" fillId="0" borderId="15" xfId="52" applyNumberFormat="1" applyFont="1" applyBorder="1" applyAlignment="1">
      <alignment horizontal="right" vertical="center"/>
      <protection/>
    </xf>
    <xf numFmtId="0" fontId="29" fillId="0" borderId="15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19" fillId="0" borderId="15" xfId="52" applyNumberFormat="1" applyFont="1" applyBorder="1" applyAlignment="1">
      <alignment horizontal="right" vertical="center"/>
      <protection/>
    </xf>
    <xf numFmtId="4" fontId="0" fillId="0" borderId="15" xfId="0" applyNumberFormat="1" applyFont="1" applyBorder="1" applyAlignment="1">
      <alignment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7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0" borderId="15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19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9" xfId="53" applyFont="1" applyBorder="1" applyAlignment="1">
      <alignment horizontal="center" vertical="center" wrapText="1"/>
      <protection/>
    </xf>
    <xf numFmtId="0" fontId="28" fillId="20" borderId="14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27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19" xfId="0" applyFont="1" applyFill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9" xfId="54" applyFont="1" applyBorder="1" applyAlignment="1">
      <alignment horizontal="center" vertical="center" wrapText="1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27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9" xfId="0" applyNumberFormat="1" applyFont="1" applyFill="1" applyBorder="1" applyAlignment="1">
      <alignment horizontal="center" wrapText="1"/>
    </xf>
    <xf numFmtId="3" fontId="20" fillId="20" borderId="15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9" xfId="0" applyNumberFormat="1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20" fillId="20" borderId="15" xfId="0" applyFont="1" applyFill="1" applyBorder="1" applyAlignment="1">
      <alignment horizontal="center" vertical="center"/>
    </xf>
    <xf numFmtId="49" fontId="20" fillId="20" borderId="15" xfId="0" applyNumberFormat="1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5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5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workbookViewId="0" topLeftCell="A22">
      <selection activeCell="S20" sqref="S20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236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214</v>
      </c>
      <c r="L2" s="2"/>
    </row>
    <row r="3" spans="2:12" ht="15.75" customHeight="1">
      <c r="B3" s="3"/>
      <c r="C3" s="3"/>
      <c r="D3" s="3"/>
      <c r="E3" s="3"/>
      <c r="G3" s="1"/>
      <c r="H3" s="1"/>
      <c r="I3" s="1"/>
      <c r="J3" s="1"/>
      <c r="K3" s="2"/>
      <c r="L3" s="2"/>
    </row>
    <row r="4" spans="1:5" ht="16.5" customHeight="1">
      <c r="A4" s="52"/>
      <c r="B4" s="210" t="s">
        <v>55</v>
      </c>
      <c r="C4" s="210"/>
      <c r="D4" s="210"/>
      <c r="E4" s="3"/>
    </row>
    <row r="5" spans="2:5" ht="0.75" customHeight="1" hidden="1">
      <c r="B5" s="3"/>
      <c r="C5" s="3"/>
      <c r="D5" s="3"/>
      <c r="E5" s="3"/>
    </row>
    <row r="6" spans="3:5" ht="12.75" hidden="1">
      <c r="C6" s="211"/>
      <c r="D6" s="211"/>
      <c r="E6" s="211"/>
    </row>
    <row r="7" spans="1:11" ht="12.75">
      <c r="A7" s="4"/>
      <c r="B7" s="4"/>
      <c r="C7" s="43"/>
      <c r="D7" s="43"/>
      <c r="E7" s="43"/>
      <c r="F7" s="212"/>
      <c r="G7" s="212"/>
      <c r="H7" s="212"/>
      <c r="I7" s="212"/>
      <c r="J7" s="212"/>
      <c r="K7" s="213"/>
    </row>
    <row r="8" spans="1:11" ht="12.75">
      <c r="A8" s="192" t="s">
        <v>0</v>
      </c>
      <c r="B8" s="192"/>
      <c r="C8" s="194" t="s">
        <v>1</v>
      </c>
      <c r="D8" s="195"/>
      <c r="E8" s="196"/>
      <c r="F8" s="203" t="s">
        <v>19</v>
      </c>
      <c r="G8" s="203"/>
      <c r="H8" s="203"/>
      <c r="I8" s="203"/>
      <c r="J8" s="203"/>
      <c r="K8" s="204"/>
    </row>
    <row r="9" spans="1:11" ht="12.75">
      <c r="A9" s="192"/>
      <c r="B9" s="192"/>
      <c r="C9" s="197"/>
      <c r="D9" s="198"/>
      <c r="E9" s="199"/>
      <c r="F9" s="197" t="s">
        <v>2</v>
      </c>
      <c r="G9" s="205" t="s">
        <v>6</v>
      </c>
      <c r="H9" s="204"/>
      <c r="I9" s="206" t="s">
        <v>4</v>
      </c>
      <c r="J9" s="205" t="s">
        <v>6</v>
      </c>
      <c r="K9" s="204"/>
    </row>
    <row r="10" spans="1:11" ht="96.75" customHeight="1">
      <c r="A10" s="192"/>
      <c r="B10" s="193"/>
      <c r="C10" s="200"/>
      <c r="D10" s="201"/>
      <c r="E10" s="202"/>
      <c r="F10" s="200"/>
      <c r="G10" s="46" t="s">
        <v>56</v>
      </c>
      <c r="H10" s="47" t="s">
        <v>57</v>
      </c>
      <c r="I10" s="193"/>
      <c r="J10" s="45" t="s">
        <v>56</v>
      </c>
      <c r="K10" s="47" t="s">
        <v>57</v>
      </c>
    </row>
    <row r="11" spans="1:11" ht="21.75" customHeight="1">
      <c r="A11" s="46"/>
      <c r="B11" s="6"/>
      <c r="C11" s="48" t="s">
        <v>20</v>
      </c>
      <c r="D11" s="49" t="s">
        <v>21</v>
      </c>
      <c r="E11" s="48" t="s">
        <v>58</v>
      </c>
      <c r="F11" s="44"/>
      <c r="G11" s="46"/>
      <c r="H11" s="47"/>
      <c r="I11" s="6"/>
      <c r="J11" s="45"/>
      <c r="K11" s="47"/>
    </row>
    <row r="12" spans="1:11" ht="10.5" customHeight="1">
      <c r="A12" s="161">
        <v>1</v>
      </c>
      <c r="B12" s="161">
        <v>2</v>
      </c>
      <c r="C12" s="207">
        <v>3</v>
      </c>
      <c r="D12" s="208"/>
      <c r="E12" s="209"/>
      <c r="F12" s="161">
        <v>4</v>
      </c>
      <c r="G12" s="161">
        <v>5</v>
      </c>
      <c r="H12" s="161">
        <v>6</v>
      </c>
      <c r="I12" s="161">
        <v>7</v>
      </c>
      <c r="J12" s="161">
        <v>8</v>
      </c>
      <c r="K12" s="161">
        <v>9</v>
      </c>
    </row>
    <row r="13" spans="1:11" ht="48" customHeight="1">
      <c r="A13" s="99">
        <v>754</v>
      </c>
      <c r="B13" s="177" t="s">
        <v>96</v>
      </c>
      <c r="C13" s="157">
        <v>8982.28</v>
      </c>
      <c r="D13" s="157">
        <v>1478.34</v>
      </c>
      <c r="E13" s="157">
        <f>SUM(C13:D13)</f>
        <v>10460.62</v>
      </c>
      <c r="F13" s="157">
        <v>10460.62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</row>
    <row r="14" spans="1:11" s="9" customFormat="1" ht="102.75" customHeight="1">
      <c r="A14" s="105"/>
      <c r="B14" s="164" t="s">
        <v>224</v>
      </c>
      <c r="C14" s="162">
        <v>8982.28</v>
      </c>
      <c r="D14" s="162">
        <v>1478.34</v>
      </c>
      <c r="E14" s="162">
        <f aca="true" t="shared" si="0" ref="E14:E23">C14+D14</f>
        <v>10460.62</v>
      </c>
      <c r="F14" s="162">
        <v>1478.34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</row>
    <row r="15" spans="1:11" s="62" customFormat="1" ht="26.25" customHeight="1">
      <c r="A15" s="99">
        <v>801</v>
      </c>
      <c r="B15" s="177" t="s">
        <v>211</v>
      </c>
      <c r="C15" s="157">
        <v>1624407.22</v>
      </c>
      <c r="D15" s="157">
        <v>24337</v>
      </c>
      <c r="E15" s="157">
        <f>C15+D15</f>
        <v>1648744.22</v>
      </c>
      <c r="F15" s="157">
        <f>E15</f>
        <v>1648744.22</v>
      </c>
      <c r="G15" s="157">
        <f>F15</f>
        <v>1648744.22</v>
      </c>
      <c r="H15" s="157">
        <v>224059.2</v>
      </c>
      <c r="I15" s="157">
        <v>0</v>
      </c>
      <c r="J15" s="157">
        <v>0</v>
      </c>
      <c r="K15" s="157">
        <v>0</v>
      </c>
    </row>
    <row r="16" spans="1:11" s="9" customFormat="1" ht="102.75" customHeight="1">
      <c r="A16" s="105"/>
      <c r="B16" s="164" t="s">
        <v>224</v>
      </c>
      <c r="C16" s="162">
        <v>49676</v>
      </c>
      <c r="D16" s="162">
        <v>24337</v>
      </c>
      <c r="E16" s="162">
        <f>C16+D16</f>
        <v>74013</v>
      </c>
      <c r="F16" s="162">
        <v>24337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</row>
    <row r="17" spans="1:11" ht="24" customHeight="1">
      <c r="A17" s="99">
        <v>852</v>
      </c>
      <c r="B17" s="177" t="s">
        <v>188</v>
      </c>
      <c r="C17" s="157">
        <v>665190</v>
      </c>
      <c r="D17" s="157">
        <v>19584</v>
      </c>
      <c r="E17" s="157">
        <f t="shared" si="0"/>
        <v>684774</v>
      </c>
      <c r="F17" s="157">
        <f>E17</f>
        <v>684774</v>
      </c>
      <c r="G17" s="157">
        <v>547134</v>
      </c>
      <c r="H17" s="157">
        <v>0</v>
      </c>
      <c r="I17" s="157">
        <v>0</v>
      </c>
      <c r="J17" s="157">
        <v>0</v>
      </c>
      <c r="K17" s="157">
        <v>0</v>
      </c>
    </row>
    <row r="18" spans="1:11" s="9" customFormat="1" ht="99" customHeight="1">
      <c r="A18" s="105"/>
      <c r="B18" s="164" t="s">
        <v>224</v>
      </c>
      <c r="C18" s="162">
        <v>115056</v>
      </c>
      <c r="D18" s="162">
        <v>19584</v>
      </c>
      <c r="E18" s="162">
        <f t="shared" si="0"/>
        <v>134640</v>
      </c>
      <c r="F18" s="162">
        <v>19584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</row>
    <row r="19" spans="1:11" ht="39.75" customHeight="1">
      <c r="A19" s="99">
        <v>853</v>
      </c>
      <c r="B19" s="177" t="s">
        <v>225</v>
      </c>
      <c r="C19" s="157">
        <v>1666800</v>
      </c>
      <c r="D19" s="157">
        <v>2224</v>
      </c>
      <c r="E19" s="157">
        <f t="shared" si="0"/>
        <v>1669024</v>
      </c>
      <c r="F19" s="157">
        <v>1669024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</row>
    <row r="20" spans="1:11" ht="96" customHeight="1">
      <c r="A20" s="99"/>
      <c r="B20" s="164" t="s">
        <v>224</v>
      </c>
      <c r="C20" s="162">
        <v>1666800</v>
      </c>
      <c r="D20" s="162">
        <v>2224</v>
      </c>
      <c r="E20" s="162">
        <f t="shared" si="0"/>
        <v>1669024</v>
      </c>
      <c r="F20" s="162">
        <v>2224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</row>
    <row r="21" spans="1:11" s="62" customFormat="1" ht="31.5" customHeight="1">
      <c r="A21" s="99">
        <v>855</v>
      </c>
      <c r="B21" s="177" t="s">
        <v>208</v>
      </c>
      <c r="C21" s="157">
        <v>4419436</v>
      </c>
      <c r="D21" s="157">
        <v>3200</v>
      </c>
      <c r="E21" s="157">
        <f t="shared" si="0"/>
        <v>4422636</v>
      </c>
      <c r="F21" s="157">
        <v>4422636</v>
      </c>
      <c r="G21" s="157">
        <v>4408122</v>
      </c>
      <c r="H21" s="157">
        <v>0</v>
      </c>
      <c r="I21" s="157">
        <v>0</v>
      </c>
      <c r="J21" s="157">
        <v>0</v>
      </c>
      <c r="K21" s="157">
        <v>0</v>
      </c>
    </row>
    <row r="22" spans="1:11" s="9" customFormat="1" ht="31.5" customHeight="1">
      <c r="A22" s="105"/>
      <c r="B22" s="164" t="s">
        <v>240</v>
      </c>
      <c r="C22" s="162">
        <v>100</v>
      </c>
      <c r="D22" s="162">
        <v>600</v>
      </c>
      <c r="E22" s="162">
        <f t="shared" si="0"/>
        <v>700</v>
      </c>
      <c r="F22" s="162">
        <v>600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</row>
    <row r="23" spans="1:11" ht="40.5" customHeight="1">
      <c r="A23" s="99"/>
      <c r="B23" s="164" t="s">
        <v>241</v>
      </c>
      <c r="C23" s="162">
        <v>4214</v>
      </c>
      <c r="D23" s="162">
        <v>2600</v>
      </c>
      <c r="E23" s="162">
        <f t="shared" si="0"/>
        <v>6814</v>
      </c>
      <c r="F23" s="162">
        <v>2600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</row>
    <row r="24" spans="1:14" ht="21.75" customHeight="1">
      <c r="A24" s="114"/>
      <c r="B24" s="99" t="s">
        <v>59</v>
      </c>
      <c r="C24" s="157">
        <v>37029082.17</v>
      </c>
      <c r="D24" s="157">
        <f>D19+D17+D15+D13+D21</f>
        <v>50823.34</v>
      </c>
      <c r="E24" s="157">
        <f>SUM(C24:D24)</f>
        <v>37079905.510000005</v>
      </c>
      <c r="F24" s="157">
        <v>35713889.51</v>
      </c>
      <c r="G24" s="157">
        <v>5814475.66</v>
      </c>
      <c r="H24" s="157">
        <v>364059.2</v>
      </c>
      <c r="I24" s="157">
        <v>1366016</v>
      </c>
      <c r="J24" s="157">
        <v>49353</v>
      </c>
      <c r="K24" s="157">
        <v>1316663</v>
      </c>
      <c r="N24" s="158"/>
    </row>
    <row r="25" spans="1:11" s="9" customFormat="1" ht="12.75">
      <c r="A25"/>
      <c r="B25" s="19"/>
      <c r="C25" s="131"/>
      <c r="D25" s="131"/>
      <c r="E25" s="131"/>
      <c r="F25" s="159"/>
      <c r="G25" s="159"/>
      <c r="H25" s="159"/>
      <c r="I25" s="159"/>
      <c r="J25" s="159"/>
      <c r="K25" s="159"/>
    </row>
    <row r="26" spans="1:14" ht="12.75">
      <c r="A26" s="19"/>
      <c r="B26" s="19"/>
      <c r="C26" s="19"/>
      <c r="D26" s="19"/>
      <c r="E26" s="19"/>
      <c r="N26" s="158"/>
    </row>
    <row r="27" spans="1:14" ht="12.75">
      <c r="A27" s="19"/>
      <c r="B27" s="19"/>
      <c r="C27" s="19"/>
      <c r="D27" s="19"/>
      <c r="E27" s="19"/>
      <c r="N27" s="158"/>
    </row>
    <row r="28" spans="1:14" ht="12.75">
      <c r="A28" s="19"/>
      <c r="B28" s="19"/>
      <c r="C28" s="19"/>
      <c r="D28" s="19"/>
      <c r="E28" s="19"/>
      <c r="N28" s="158"/>
    </row>
    <row r="29" spans="1:14" ht="12.75">
      <c r="A29" s="19"/>
      <c r="B29" s="19"/>
      <c r="C29" s="19"/>
      <c r="D29" s="19"/>
      <c r="E29" s="19"/>
      <c r="N29" s="158"/>
    </row>
    <row r="30" spans="1:14" ht="12.75">
      <c r="A30" s="19"/>
      <c r="B30" s="19"/>
      <c r="C30" s="19"/>
      <c r="D30" s="19"/>
      <c r="E30" s="19"/>
      <c r="N30" s="158"/>
    </row>
    <row r="31" spans="1:14" ht="12.75">
      <c r="A31" s="19"/>
      <c r="B31" s="19"/>
      <c r="C31" s="19"/>
      <c r="D31" s="19"/>
      <c r="E31" s="19"/>
      <c r="N31" s="158"/>
    </row>
    <row r="32" spans="1:14" ht="12.75">
      <c r="A32" s="19"/>
      <c r="B32" s="19"/>
      <c r="C32" s="19"/>
      <c r="D32" s="19"/>
      <c r="E32" s="19"/>
      <c r="N32" s="158"/>
    </row>
    <row r="33" spans="1:14" ht="12.75">
      <c r="A33" s="19"/>
      <c r="B33" s="19"/>
      <c r="C33" s="19"/>
      <c r="D33" s="19"/>
      <c r="E33" s="19"/>
      <c r="N33" s="158"/>
    </row>
    <row r="34" spans="1:14" ht="12.75">
      <c r="A34" s="19"/>
      <c r="B34" s="19"/>
      <c r="C34" s="19"/>
      <c r="D34" s="19"/>
      <c r="E34" s="19"/>
      <c r="N34" s="158"/>
    </row>
    <row r="35" spans="1:14" ht="12.75">
      <c r="A35" s="19"/>
      <c r="B35" s="19"/>
      <c r="C35" s="19"/>
      <c r="D35" s="19"/>
      <c r="E35" s="19"/>
      <c r="N35" s="158"/>
    </row>
    <row r="36" spans="1:14" ht="12.75">
      <c r="A36" s="19"/>
      <c r="B36" s="19"/>
      <c r="C36" s="19"/>
      <c r="D36" s="19"/>
      <c r="E36" s="19"/>
      <c r="N36" s="158"/>
    </row>
    <row r="37" spans="1:14" ht="12.75">
      <c r="A37" s="19"/>
      <c r="B37" s="19"/>
      <c r="C37" s="19"/>
      <c r="D37" s="19"/>
      <c r="E37" s="19"/>
      <c r="N37" s="158"/>
    </row>
    <row r="38" spans="1:14" ht="12.75">
      <c r="A38" s="19"/>
      <c r="B38" s="19"/>
      <c r="C38" s="19"/>
      <c r="D38" s="19"/>
      <c r="E38" s="19"/>
      <c r="N38" s="158"/>
    </row>
    <row r="39" spans="1:14" ht="12.75">
      <c r="A39" s="19"/>
      <c r="B39" s="19"/>
      <c r="C39" s="19"/>
      <c r="D39" s="19"/>
      <c r="E39" s="19"/>
      <c r="N39" s="158"/>
    </row>
    <row r="40" spans="1:14" ht="12.75">
      <c r="A40" s="19"/>
      <c r="B40" s="19"/>
      <c r="C40" s="19"/>
      <c r="D40" s="19"/>
      <c r="E40" s="19"/>
      <c r="N40" s="158"/>
    </row>
    <row r="41" spans="1:14" ht="12.75">
      <c r="A41" s="19"/>
      <c r="B41" s="19"/>
      <c r="C41" s="19"/>
      <c r="D41" s="19"/>
      <c r="E41" s="19"/>
      <c r="N41" s="158"/>
    </row>
    <row r="42" spans="1:14" ht="12.75">
      <c r="A42" s="19"/>
      <c r="B42" s="19"/>
      <c r="C42" s="19"/>
      <c r="D42" s="19"/>
      <c r="E42" s="19"/>
      <c r="N42" s="158"/>
    </row>
    <row r="43" spans="1:14" ht="12.75">
      <c r="A43" s="19"/>
      <c r="B43" s="19"/>
      <c r="C43" s="19"/>
      <c r="D43" s="19"/>
      <c r="E43" s="19"/>
      <c r="N43" s="158"/>
    </row>
    <row r="44" spans="1:14" ht="12.75">
      <c r="A44" s="19"/>
      <c r="B44" s="19"/>
      <c r="C44" s="19"/>
      <c r="D44" s="19"/>
      <c r="E44" s="19"/>
      <c r="N44" s="158"/>
    </row>
    <row r="45" spans="1:14" ht="12.75">
      <c r="A45" s="19"/>
      <c r="B45" s="19"/>
      <c r="C45" s="19"/>
      <c r="D45" s="19"/>
      <c r="E45" s="19"/>
      <c r="N45" s="158"/>
    </row>
    <row r="46" spans="1:14" ht="12.75">
      <c r="A46" s="19"/>
      <c r="B46" s="19"/>
      <c r="C46" s="19"/>
      <c r="D46" s="19"/>
      <c r="E46" s="19"/>
      <c r="N46" s="158"/>
    </row>
    <row r="47" spans="1:14" ht="12.75">
      <c r="A47" s="19"/>
      <c r="B47" s="19"/>
      <c r="C47" s="19"/>
      <c r="D47" s="19"/>
      <c r="E47" s="19"/>
      <c r="N47" s="158"/>
    </row>
    <row r="48" spans="1:14" ht="12.75">
      <c r="A48" s="19"/>
      <c r="B48" s="19"/>
      <c r="C48" s="19"/>
      <c r="D48" s="19"/>
      <c r="E48" s="19"/>
      <c r="N48" s="158"/>
    </row>
    <row r="49" spans="1:14" ht="12.75">
      <c r="A49" s="19"/>
      <c r="B49" s="19"/>
      <c r="C49" s="19"/>
      <c r="D49" s="19"/>
      <c r="E49" s="19"/>
      <c r="N49" s="158"/>
    </row>
    <row r="50" spans="1:14" ht="12.75">
      <c r="A50" s="19"/>
      <c r="B50" s="19"/>
      <c r="C50" s="19"/>
      <c r="D50" s="19"/>
      <c r="E50" s="19"/>
      <c r="N50" s="158"/>
    </row>
    <row r="51" spans="1:14" ht="12.75">
      <c r="A51" s="19"/>
      <c r="B51" s="19"/>
      <c r="C51" s="19"/>
      <c r="D51" s="19"/>
      <c r="E51" s="19"/>
      <c r="N51" s="158"/>
    </row>
    <row r="52" spans="1:14" ht="12.75">
      <c r="A52" s="19"/>
      <c r="B52" s="19"/>
      <c r="C52" s="19"/>
      <c r="D52" s="19"/>
      <c r="E52" s="19"/>
      <c r="N52" s="158"/>
    </row>
    <row r="53" spans="1:14" ht="12.75">
      <c r="A53" s="19"/>
      <c r="B53" s="19"/>
      <c r="C53" s="19"/>
      <c r="D53" s="19"/>
      <c r="E53" s="19"/>
      <c r="N53" s="158"/>
    </row>
    <row r="54" spans="1:14" ht="12.75">
      <c r="A54" s="19"/>
      <c r="B54" s="19"/>
      <c r="C54" s="19"/>
      <c r="D54" s="19"/>
      <c r="E54" s="19"/>
      <c r="N54" s="158"/>
    </row>
    <row r="55" spans="1:14" ht="12.75">
      <c r="A55" s="19"/>
      <c r="B55" s="19"/>
      <c r="C55" s="19"/>
      <c r="D55" s="19"/>
      <c r="E55" s="19"/>
      <c r="N55" s="158"/>
    </row>
    <row r="56" spans="1:14" ht="12.75">
      <c r="A56" s="19"/>
      <c r="B56" s="19"/>
      <c r="C56" s="19"/>
      <c r="D56" s="19"/>
      <c r="E56" s="19"/>
      <c r="N56" s="158"/>
    </row>
    <row r="57" spans="1:14" ht="12.75">
      <c r="A57" s="19"/>
      <c r="B57" s="19"/>
      <c r="C57" s="19"/>
      <c r="D57" s="19"/>
      <c r="E57" s="19"/>
      <c r="N57" s="158"/>
    </row>
    <row r="58" spans="1:14" ht="12.75">
      <c r="A58" s="19"/>
      <c r="B58" s="19"/>
      <c r="C58" s="19"/>
      <c r="D58" s="19"/>
      <c r="E58" s="19"/>
      <c r="N58" s="158"/>
    </row>
    <row r="59" spans="1:11" s="9" customFormat="1" ht="12.75">
      <c r="A59"/>
      <c r="B59" s="19"/>
      <c r="C59" s="19"/>
      <c r="D59" s="19"/>
      <c r="E59" s="19"/>
      <c r="F59"/>
      <c r="G59"/>
      <c r="H59"/>
      <c r="I59"/>
      <c r="J59"/>
      <c r="K59"/>
    </row>
    <row r="60" spans="1:11" s="9" customFormat="1" ht="12.75">
      <c r="A60"/>
      <c r="B60"/>
      <c r="C60"/>
      <c r="D60"/>
      <c r="E60"/>
      <c r="F60"/>
      <c r="G60"/>
      <c r="H60"/>
      <c r="I60"/>
      <c r="J60"/>
      <c r="K60"/>
    </row>
    <row r="61" spans="1:11" s="9" customFormat="1" ht="12.75">
      <c r="A61"/>
      <c r="B61"/>
      <c r="C61"/>
      <c r="D61"/>
      <c r="E61"/>
      <c r="F61"/>
      <c r="G61"/>
      <c r="H61"/>
      <c r="I61"/>
      <c r="J61"/>
      <c r="K61"/>
    </row>
    <row r="62" spans="1:11" s="9" customFormat="1" ht="12.75">
      <c r="A62"/>
      <c r="B62"/>
      <c r="C62"/>
      <c r="D62"/>
      <c r="E62"/>
      <c r="F62"/>
      <c r="G62"/>
      <c r="H62"/>
      <c r="I62"/>
      <c r="J62"/>
      <c r="K62"/>
    </row>
    <row r="64" spans="1:11" s="9" customFormat="1" ht="12.75">
      <c r="A64"/>
      <c r="B64"/>
      <c r="C64"/>
      <c r="D64"/>
      <c r="E64"/>
      <c r="F64"/>
      <c r="G64"/>
      <c r="H64"/>
      <c r="I64"/>
      <c r="J64"/>
      <c r="K64"/>
    </row>
    <row r="65" spans="1:11" s="75" customFormat="1" ht="12.75">
      <c r="A65"/>
      <c r="B65"/>
      <c r="C65"/>
      <c r="D65"/>
      <c r="E65"/>
      <c r="F65"/>
      <c r="G65"/>
      <c r="H65"/>
      <c r="I65"/>
      <c r="J65"/>
      <c r="K65"/>
    </row>
    <row r="67" spans="1:11" s="9" customFormat="1" ht="12.75">
      <c r="A67"/>
      <c r="B67"/>
      <c r="C67"/>
      <c r="D67"/>
      <c r="E67"/>
      <c r="F67"/>
      <c r="G67"/>
      <c r="H67"/>
      <c r="I67"/>
      <c r="J67"/>
      <c r="K67"/>
    </row>
    <row r="68" spans="1:11" s="75" customFormat="1" ht="12.75">
      <c r="A68"/>
      <c r="B68"/>
      <c r="C68"/>
      <c r="D68"/>
      <c r="E68"/>
      <c r="F68"/>
      <c r="G68"/>
      <c r="H68"/>
      <c r="I68"/>
      <c r="J68"/>
      <c r="K68"/>
    </row>
    <row r="69" spans="1:11" s="75" customFormat="1" ht="12.75">
      <c r="A69"/>
      <c r="B69"/>
      <c r="C69"/>
      <c r="D69"/>
      <c r="E69" s="158"/>
      <c r="F69"/>
      <c r="G69"/>
      <c r="H69"/>
      <c r="I69"/>
      <c r="J69"/>
      <c r="K69"/>
    </row>
    <row r="71" spans="1:11" s="9" customFormat="1" ht="12.75">
      <c r="A71"/>
      <c r="B71"/>
      <c r="C71"/>
      <c r="D71"/>
      <c r="E71"/>
      <c r="F71"/>
      <c r="G71"/>
      <c r="H71"/>
      <c r="I71"/>
      <c r="J71"/>
      <c r="K71"/>
    </row>
  </sheetData>
  <sheetProtection/>
  <mergeCells count="12">
    <mergeCell ref="C12:E12"/>
    <mergeCell ref="B4:D4"/>
    <mergeCell ref="C6:E6"/>
    <mergeCell ref="F7:K7"/>
    <mergeCell ref="A8:A10"/>
    <mergeCell ref="B8:B10"/>
    <mergeCell ref="C8:E10"/>
    <mergeCell ref="F8:K8"/>
    <mergeCell ref="F9:F10"/>
    <mergeCell ref="G9:H9"/>
    <mergeCell ref="I9:I10"/>
    <mergeCell ref="J9:K9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8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219</v>
      </c>
      <c r="G1" s="17"/>
    </row>
    <row r="2" spans="6:7" ht="12.75">
      <c r="F2" s="2" t="s">
        <v>165</v>
      </c>
      <c r="G2" s="17"/>
    </row>
    <row r="4" spans="1:6" ht="15.75">
      <c r="A4" s="290" t="s">
        <v>169</v>
      </c>
      <c r="B4" s="290"/>
      <c r="C4" s="290"/>
      <c r="D4" s="290"/>
      <c r="E4" s="290"/>
      <c r="F4" s="290"/>
    </row>
    <row r="5" spans="1:6" ht="12.75">
      <c r="A5" s="53"/>
      <c r="B5" s="19"/>
      <c r="C5" s="19"/>
      <c r="D5" s="19"/>
      <c r="E5" s="19"/>
      <c r="F5" s="19"/>
    </row>
    <row r="6" spans="1:6" ht="12.75">
      <c r="A6" s="19"/>
      <c r="B6" s="19"/>
      <c r="C6" s="19"/>
      <c r="D6" s="54"/>
      <c r="E6" s="19"/>
      <c r="F6" s="19"/>
    </row>
    <row r="7" spans="1:6" ht="12.75" customHeight="1">
      <c r="A7" s="291" t="s">
        <v>32</v>
      </c>
      <c r="B7" s="291" t="s">
        <v>60</v>
      </c>
      <c r="C7" s="292" t="s">
        <v>61</v>
      </c>
      <c r="D7" s="292" t="s">
        <v>167</v>
      </c>
      <c r="E7" s="273" t="s">
        <v>62</v>
      </c>
      <c r="F7" s="276" t="s">
        <v>168</v>
      </c>
    </row>
    <row r="8" spans="1:6" ht="12.75">
      <c r="A8" s="291"/>
      <c r="B8" s="291"/>
      <c r="C8" s="291"/>
      <c r="D8" s="292"/>
      <c r="E8" s="274"/>
      <c r="F8" s="277"/>
    </row>
    <row r="9" spans="1:6" ht="12.75">
      <c r="A9" s="291"/>
      <c r="B9" s="291"/>
      <c r="C9" s="291"/>
      <c r="D9" s="292"/>
      <c r="E9" s="275"/>
      <c r="F9" s="278"/>
    </row>
    <row r="10" spans="1:6" ht="12.75">
      <c r="A10" s="102">
        <v>1</v>
      </c>
      <c r="B10" s="102">
        <v>2</v>
      </c>
      <c r="C10" s="102">
        <v>3</v>
      </c>
      <c r="D10" s="103">
        <v>4</v>
      </c>
      <c r="E10" s="104">
        <v>5</v>
      </c>
      <c r="F10" s="104">
        <v>6</v>
      </c>
    </row>
    <row r="11" spans="1:7" ht="14.25" customHeight="1">
      <c r="A11" s="105" t="s">
        <v>43</v>
      </c>
      <c r="B11" s="106" t="s">
        <v>63</v>
      </c>
      <c r="C11" s="105"/>
      <c r="D11" s="127">
        <v>34855478</v>
      </c>
      <c r="E11" s="127">
        <v>812696.85</v>
      </c>
      <c r="F11" s="127">
        <f>SUM(D11:E11)</f>
        <v>35668174.85</v>
      </c>
      <c r="G11" s="158"/>
    </row>
    <row r="12" spans="1:10" ht="14.25" customHeight="1">
      <c r="A12" s="105" t="s">
        <v>44</v>
      </c>
      <c r="B12" s="106" t="s">
        <v>64</v>
      </c>
      <c r="C12" s="105"/>
      <c r="D12" s="127">
        <v>38762198.01</v>
      </c>
      <c r="E12" s="127">
        <v>2927725.53</v>
      </c>
      <c r="F12" s="127">
        <f aca="true" t="shared" si="0" ref="F12:F32">SUM(D12:E12)</f>
        <v>41689923.54</v>
      </c>
      <c r="G12" s="158"/>
      <c r="J12" s="158"/>
    </row>
    <row r="13" spans="1:6" ht="14.25" customHeight="1">
      <c r="A13" s="105" t="s">
        <v>45</v>
      </c>
      <c r="B13" s="106" t="s">
        <v>65</v>
      </c>
      <c r="C13" s="89"/>
      <c r="D13" s="127">
        <v>-3906720.01</v>
      </c>
      <c r="E13" s="127">
        <f>E11-E12</f>
        <v>-2115028.6799999997</v>
      </c>
      <c r="F13" s="127">
        <f t="shared" si="0"/>
        <v>-6021748.6899999995</v>
      </c>
    </row>
    <row r="14" spans="1:7" ht="14.25" customHeight="1">
      <c r="A14" s="268" t="s">
        <v>66</v>
      </c>
      <c r="B14" s="270"/>
      <c r="C14" s="107"/>
      <c r="D14" s="128">
        <f>SUM(D15:D23)</f>
        <v>4579762.3100000005</v>
      </c>
      <c r="E14" s="128">
        <f>E20+E21</f>
        <v>2115028.68</v>
      </c>
      <c r="F14" s="128">
        <f t="shared" si="0"/>
        <v>6694790.99</v>
      </c>
      <c r="G14" s="158"/>
    </row>
    <row r="15" spans="1:7" ht="14.25" customHeight="1">
      <c r="A15" s="105" t="s">
        <v>43</v>
      </c>
      <c r="B15" s="90" t="s">
        <v>67</v>
      </c>
      <c r="C15" s="105" t="s">
        <v>68</v>
      </c>
      <c r="D15" s="127">
        <v>0</v>
      </c>
      <c r="E15" s="127">
        <v>0</v>
      </c>
      <c r="F15" s="127">
        <f t="shared" si="0"/>
        <v>0</v>
      </c>
      <c r="G15" s="158"/>
    </row>
    <row r="16" spans="1:7" ht="14.25" customHeight="1">
      <c r="A16" s="108" t="s">
        <v>44</v>
      </c>
      <c r="B16" s="89" t="s">
        <v>69</v>
      </c>
      <c r="C16" s="105" t="s">
        <v>68</v>
      </c>
      <c r="D16" s="127">
        <v>0</v>
      </c>
      <c r="E16" s="127">
        <v>0</v>
      </c>
      <c r="F16" s="127">
        <f t="shared" si="0"/>
        <v>0</v>
      </c>
      <c r="G16" s="158"/>
    </row>
    <row r="17" spans="1:7" ht="50.25" customHeight="1">
      <c r="A17" s="105" t="s">
        <v>45</v>
      </c>
      <c r="B17" s="109" t="s">
        <v>115</v>
      </c>
      <c r="C17" s="105" t="s">
        <v>70</v>
      </c>
      <c r="D17" s="127">
        <v>0</v>
      </c>
      <c r="E17" s="127">
        <v>0</v>
      </c>
      <c r="F17" s="127">
        <f t="shared" si="0"/>
        <v>0</v>
      </c>
      <c r="G17" s="158"/>
    </row>
    <row r="18" spans="1:7" ht="14.25" customHeight="1">
      <c r="A18" s="108" t="s">
        <v>46</v>
      </c>
      <c r="B18" s="89" t="s">
        <v>71</v>
      </c>
      <c r="C18" s="105" t="s">
        <v>72</v>
      </c>
      <c r="D18" s="127">
        <v>116814.3</v>
      </c>
      <c r="E18" s="127">
        <v>0</v>
      </c>
      <c r="F18" s="127">
        <f t="shared" si="0"/>
        <v>116814.3</v>
      </c>
      <c r="G18" s="158"/>
    </row>
    <row r="19" spans="1:7" ht="14.25" customHeight="1">
      <c r="A19" s="105" t="s">
        <v>47</v>
      </c>
      <c r="B19" s="89" t="s">
        <v>73</v>
      </c>
      <c r="C19" s="105" t="s">
        <v>74</v>
      </c>
      <c r="D19" s="127">
        <v>0</v>
      </c>
      <c r="E19" s="127">
        <v>0</v>
      </c>
      <c r="F19" s="127">
        <f t="shared" si="0"/>
        <v>0</v>
      </c>
      <c r="G19" s="158"/>
    </row>
    <row r="20" spans="1:7" ht="14.25" customHeight="1">
      <c r="A20" s="105" t="s">
        <v>48</v>
      </c>
      <c r="B20" s="89" t="s">
        <v>75</v>
      </c>
      <c r="C20" s="105" t="s">
        <v>76</v>
      </c>
      <c r="D20" s="127">
        <v>880442.89</v>
      </c>
      <c r="E20" s="127">
        <v>1352756.11</v>
      </c>
      <c r="F20" s="127">
        <f t="shared" si="0"/>
        <v>2233199</v>
      </c>
      <c r="G20" s="158"/>
    </row>
    <row r="21" spans="1:7" ht="114.75">
      <c r="A21" s="108" t="s">
        <v>53</v>
      </c>
      <c r="B21" s="88" t="s">
        <v>134</v>
      </c>
      <c r="C21" s="105" t="s">
        <v>135</v>
      </c>
      <c r="D21" s="127">
        <v>2185927</v>
      </c>
      <c r="E21" s="127">
        <v>762272.57</v>
      </c>
      <c r="F21" s="127">
        <f>SUM(D21:E21)</f>
        <v>2948199.57</v>
      </c>
      <c r="G21" s="158"/>
    </row>
    <row r="22" spans="1:6" ht="14.25" customHeight="1">
      <c r="A22" s="105" t="s">
        <v>79</v>
      </c>
      <c r="B22" s="89" t="s">
        <v>77</v>
      </c>
      <c r="C22" s="105" t="s">
        <v>78</v>
      </c>
      <c r="D22" s="127">
        <v>0</v>
      </c>
      <c r="E22" s="127">
        <v>0</v>
      </c>
      <c r="F22" s="127">
        <f t="shared" si="0"/>
        <v>0</v>
      </c>
    </row>
    <row r="23" spans="1:6" ht="14.25" customHeight="1">
      <c r="A23" s="105" t="s">
        <v>136</v>
      </c>
      <c r="B23" s="110" t="s">
        <v>80</v>
      </c>
      <c r="C23" s="105" t="s">
        <v>110</v>
      </c>
      <c r="D23" s="127">
        <v>1396578.12</v>
      </c>
      <c r="E23" s="127">
        <v>0</v>
      </c>
      <c r="F23" s="127">
        <f t="shared" si="0"/>
        <v>1396578.12</v>
      </c>
    </row>
    <row r="24" spans="1:6" ht="14.25" customHeight="1">
      <c r="A24" s="268" t="s">
        <v>81</v>
      </c>
      <c r="B24" s="270"/>
      <c r="C24" s="99"/>
      <c r="D24" s="128">
        <f>SUM(D25:D32)</f>
        <v>673042.3</v>
      </c>
      <c r="E24" s="128">
        <v>0</v>
      </c>
      <c r="F24" s="128">
        <f t="shared" si="0"/>
        <v>673042.3</v>
      </c>
    </row>
    <row r="25" spans="1:6" ht="14.25" customHeight="1">
      <c r="A25" s="105" t="s">
        <v>43</v>
      </c>
      <c r="B25" s="89" t="s">
        <v>82</v>
      </c>
      <c r="C25" s="105" t="s">
        <v>83</v>
      </c>
      <c r="D25" s="127">
        <v>451000</v>
      </c>
      <c r="E25" s="127">
        <v>0</v>
      </c>
      <c r="F25" s="127">
        <f t="shared" si="0"/>
        <v>451000</v>
      </c>
    </row>
    <row r="26" spans="1:6" ht="14.25" customHeight="1">
      <c r="A26" s="108" t="s">
        <v>44</v>
      </c>
      <c r="B26" s="111" t="s">
        <v>84</v>
      </c>
      <c r="C26" s="108" t="s">
        <v>83</v>
      </c>
      <c r="D26" s="129">
        <v>105228</v>
      </c>
      <c r="E26" s="127">
        <v>0</v>
      </c>
      <c r="F26" s="127">
        <f t="shared" si="0"/>
        <v>105228</v>
      </c>
    </row>
    <row r="27" spans="1:6" ht="51">
      <c r="A27" s="105" t="s">
        <v>45</v>
      </c>
      <c r="B27" s="88" t="s">
        <v>85</v>
      </c>
      <c r="C27" s="105" t="s">
        <v>86</v>
      </c>
      <c r="D27" s="127">
        <v>0</v>
      </c>
      <c r="E27" s="127">
        <v>0</v>
      </c>
      <c r="F27" s="127">
        <f t="shared" si="0"/>
        <v>0</v>
      </c>
    </row>
    <row r="28" spans="1:6" ht="45.75" customHeight="1">
      <c r="A28" s="105" t="s">
        <v>46</v>
      </c>
      <c r="B28" s="88" t="s">
        <v>186</v>
      </c>
      <c r="C28" s="105" t="s">
        <v>185</v>
      </c>
      <c r="D28" s="127">
        <v>0</v>
      </c>
      <c r="E28" s="127">
        <v>0</v>
      </c>
      <c r="F28" s="127">
        <f t="shared" si="0"/>
        <v>0</v>
      </c>
    </row>
    <row r="29" spans="1:6" ht="14.25" customHeight="1">
      <c r="A29" s="108" t="s">
        <v>47</v>
      </c>
      <c r="B29" s="111" t="s">
        <v>87</v>
      </c>
      <c r="C29" s="108" t="s">
        <v>88</v>
      </c>
      <c r="D29" s="129">
        <v>116814.3</v>
      </c>
      <c r="E29" s="130">
        <v>0</v>
      </c>
      <c r="F29" s="127">
        <f t="shared" si="0"/>
        <v>116814.3</v>
      </c>
    </row>
    <row r="30" spans="1:6" ht="14.25" customHeight="1">
      <c r="A30" s="105" t="s">
        <v>48</v>
      </c>
      <c r="B30" s="89" t="s">
        <v>89</v>
      </c>
      <c r="C30" s="105" t="s">
        <v>90</v>
      </c>
      <c r="D30" s="127">
        <v>0</v>
      </c>
      <c r="E30" s="127">
        <v>0</v>
      </c>
      <c r="F30" s="127">
        <f t="shared" si="0"/>
        <v>0</v>
      </c>
    </row>
    <row r="31" spans="1:6" ht="14.25" customHeight="1">
      <c r="A31" s="112" t="s">
        <v>53</v>
      </c>
      <c r="B31" s="110" t="s">
        <v>91</v>
      </c>
      <c r="C31" s="112" t="s">
        <v>92</v>
      </c>
      <c r="D31" s="130">
        <v>0</v>
      </c>
      <c r="E31" s="127">
        <v>0</v>
      </c>
      <c r="F31" s="127">
        <f t="shared" si="0"/>
        <v>0</v>
      </c>
    </row>
    <row r="32" spans="1:6" ht="14.25" customHeight="1">
      <c r="A32" s="112" t="s">
        <v>79</v>
      </c>
      <c r="B32" s="110" t="s">
        <v>93</v>
      </c>
      <c r="C32" s="113" t="s">
        <v>94</v>
      </c>
      <c r="D32" s="127">
        <v>0</v>
      </c>
      <c r="E32" s="127">
        <v>0</v>
      </c>
      <c r="F32" s="127">
        <f t="shared" si="0"/>
        <v>0</v>
      </c>
    </row>
    <row r="33" ht="15.75">
      <c r="A33" s="76"/>
    </row>
    <row r="34" spans="1:2" s="10" customFormat="1" ht="15.75">
      <c r="A34" s="76"/>
      <c r="B34" s="76"/>
    </row>
    <row r="35" spans="1:2" ht="12.75">
      <c r="A35" s="72"/>
      <c r="B35" s="72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4"/>
      <c r="D1" s="64"/>
      <c r="E1" s="64"/>
      <c r="F1" s="64"/>
      <c r="G1" s="64"/>
      <c r="H1" s="2" t="s">
        <v>220</v>
      </c>
    </row>
    <row r="2" spans="3:8" ht="12.75">
      <c r="C2" s="64"/>
      <c r="D2" s="64"/>
      <c r="E2" s="64"/>
      <c r="F2" s="64"/>
      <c r="G2" s="64"/>
      <c r="H2" s="2" t="s">
        <v>165</v>
      </c>
    </row>
    <row r="3" spans="3:8" ht="12.75">
      <c r="C3" s="64"/>
      <c r="D3" s="64"/>
      <c r="E3" s="64"/>
      <c r="F3" s="64"/>
      <c r="G3" s="64"/>
      <c r="H3" s="64"/>
    </row>
    <row r="4" spans="1:8" ht="16.5">
      <c r="A4" s="293" t="s">
        <v>140</v>
      </c>
      <c r="B4" s="293"/>
      <c r="C4" s="293"/>
      <c r="D4" s="293"/>
      <c r="E4" s="293"/>
      <c r="F4" s="293"/>
      <c r="G4" s="293"/>
      <c r="H4" s="64"/>
    </row>
    <row r="5" spans="1:8" ht="18">
      <c r="A5" s="78"/>
      <c r="B5" s="78"/>
      <c r="C5" s="79"/>
      <c r="D5" s="79"/>
      <c r="E5" s="79"/>
      <c r="F5" s="79"/>
      <c r="G5" s="79"/>
      <c r="H5" s="64"/>
    </row>
    <row r="6" spans="1:8" ht="12.75">
      <c r="A6" s="19"/>
      <c r="B6" s="19"/>
      <c r="C6" s="38"/>
      <c r="D6" s="38"/>
      <c r="E6" s="38"/>
      <c r="F6" s="38"/>
      <c r="G6" s="38"/>
      <c r="H6" s="58"/>
    </row>
    <row r="7" spans="1:8" ht="12.75">
      <c r="A7" s="257" t="s">
        <v>32</v>
      </c>
      <c r="B7" s="295" t="s">
        <v>100</v>
      </c>
      <c r="C7" s="285" t="s">
        <v>101</v>
      </c>
      <c r="D7" s="259" t="s">
        <v>102</v>
      </c>
      <c r="E7" s="260"/>
      <c r="F7" s="259" t="s">
        <v>103</v>
      </c>
      <c r="G7" s="261"/>
      <c r="H7" s="285" t="s">
        <v>104</v>
      </c>
    </row>
    <row r="8" spans="1:8" ht="12.75">
      <c r="A8" s="294"/>
      <c r="B8" s="296"/>
      <c r="C8" s="286"/>
      <c r="D8" s="285" t="s">
        <v>105</v>
      </c>
      <c r="E8" s="80" t="s">
        <v>6</v>
      </c>
      <c r="F8" s="285" t="s">
        <v>105</v>
      </c>
      <c r="G8" s="77" t="s">
        <v>6</v>
      </c>
      <c r="H8" s="286"/>
    </row>
    <row r="9" spans="1:8" ht="12.75">
      <c r="A9" s="294"/>
      <c r="B9" s="296"/>
      <c r="C9" s="286"/>
      <c r="D9" s="286"/>
      <c r="E9" s="285" t="s">
        <v>106</v>
      </c>
      <c r="F9" s="286"/>
      <c r="G9" s="285" t="s">
        <v>107</v>
      </c>
      <c r="H9" s="286"/>
    </row>
    <row r="10" spans="1:8" ht="12.75">
      <c r="A10" s="258"/>
      <c r="B10" s="297"/>
      <c r="C10" s="287"/>
      <c r="D10" s="287"/>
      <c r="E10" s="287"/>
      <c r="F10" s="287"/>
      <c r="G10" s="287"/>
      <c r="H10" s="287"/>
    </row>
    <row r="11" spans="1:8" ht="12.75">
      <c r="A11" s="39">
        <v>1</v>
      </c>
      <c r="B11" s="39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</row>
    <row r="12" spans="1:8" ht="62.25" customHeight="1">
      <c r="A12" s="59">
        <v>1</v>
      </c>
      <c r="B12" s="60" t="s">
        <v>221</v>
      </c>
      <c r="C12" s="81" t="s">
        <v>139</v>
      </c>
      <c r="D12" s="120">
        <v>4212230.57</v>
      </c>
      <c r="E12" s="94">
        <v>0</v>
      </c>
      <c r="F12" s="120">
        <v>4212230.57</v>
      </c>
      <c r="G12" s="81">
        <v>0</v>
      </c>
      <c r="H12" s="81" t="s">
        <v>139</v>
      </c>
    </row>
    <row r="13" spans="1:8" ht="12.75" hidden="1">
      <c r="A13" s="61"/>
      <c r="B13" s="82"/>
      <c r="C13" s="83"/>
      <c r="D13" s="121"/>
      <c r="E13" s="83"/>
      <c r="F13" s="121"/>
      <c r="G13" s="83"/>
      <c r="H13" s="83"/>
    </row>
    <row r="14" spans="1:8" ht="12.75" hidden="1">
      <c r="A14" s="84"/>
      <c r="B14" s="85"/>
      <c r="C14" s="86"/>
      <c r="D14" s="122"/>
      <c r="E14" s="86"/>
      <c r="F14" s="122"/>
      <c r="G14" s="86"/>
      <c r="H14" s="86"/>
    </row>
    <row r="15" spans="1:8" ht="12.75">
      <c r="A15" s="298" t="s">
        <v>1</v>
      </c>
      <c r="B15" s="299"/>
      <c r="C15" s="50" t="str">
        <f aca="true" t="shared" si="0" ref="C15:H15">C12</f>
        <v>275.000</v>
      </c>
      <c r="D15" s="123">
        <f t="shared" si="0"/>
        <v>4212230.57</v>
      </c>
      <c r="E15" s="50">
        <f t="shared" si="0"/>
        <v>0</v>
      </c>
      <c r="F15" s="123">
        <f t="shared" si="0"/>
        <v>4212230.57</v>
      </c>
      <c r="G15" s="50">
        <f t="shared" si="0"/>
        <v>0</v>
      </c>
      <c r="H15" s="50" t="str">
        <f t="shared" si="0"/>
        <v>275.000</v>
      </c>
    </row>
    <row r="16" spans="3:8" ht="12.75">
      <c r="C16" s="64"/>
      <c r="D16" s="64"/>
      <c r="E16" s="64"/>
      <c r="F16" s="64"/>
      <c r="G16" s="64"/>
      <c r="H16" s="64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9"/>
      <c r="B1" s="19"/>
      <c r="C1" s="19"/>
      <c r="D1" s="38"/>
      <c r="E1" s="38"/>
      <c r="F1" s="38"/>
      <c r="G1" s="2" t="s">
        <v>162</v>
      </c>
    </row>
    <row r="2" spans="1:7" ht="12.75">
      <c r="A2" s="19"/>
      <c r="B2" s="19"/>
      <c r="C2" s="19"/>
      <c r="D2" s="38"/>
      <c r="E2" s="38"/>
      <c r="F2" s="38"/>
      <c r="G2" s="2" t="s">
        <v>149</v>
      </c>
    </row>
    <row r="3" spans="1:7" ht="12.75">
      <c r="A3" s="19"/>
      <c r="B3" s="19"/>
      <c r="C3" s="19"/>
      <c r="D3" s="38"/>
      <c r="E3" s="38"/>
      <c r="F3" s="38"/>
      <c r="G3" s="117"/>
    </row>
    <row r="4" spans="1:7" ht="36" customHeight="1">
      <c r="A4" s="300" t="s">
        <v>143</v>
      </c>
      <c r="B4" s="300"/>
      <c r="C4" s="300"/>
      <c r="D4" s="300"/>
      <c r="E4" s="300"/>
      <c r="F4" s="300"/>
      <c r="G4" s="300"/>
    </row>
    <row r="5" spans="1:7" ht="26.25" customHeight="1">
      <c r="A5" s="264" t="s">
        <v>0</v>
      </c>
      <c r="B5" s="257" t="s">
        <v>3</v>
      </c>
      <c r="C5" s="257" t="s">
        <v>109</v>
      </c>
      <c r="D5" s="256" t="s">
        <v>150</v>
      </c>
      <c r="E5" s="256" t="s">
        <v>131</v>
      </c>
      <c r="F5" s="256" t="s">
        <v>54</v>
      </c>
      <c r="G5" s="256"/>
    </row>
    <row r="6" spans="1:7" ht="30" customHeight="1">
      <c r="A6" s="264"/>
      <c r="B6" s="258"/>
      <c r="C6" s="258"/>
      <c r="D6" s="256"/>
      <c r="E6" s="256"/>
      <c r="F6" s="77" t="s">
        <v>125</v>
      </c>
      <c r="G6" s="77" t="s">
        <v>126</v>
      </c>
    </row>
    <row r="7" spans="1:7" ht="12.75">
      <c r="A7" s="39">
        <v>1</v>
      </c>
      <c r="B7" s="39">
        <v>2</v>
      </c>
      <c r="C7" s="39">
        <v>3</v>
      </c>
      <c r="D7" s="40">
        <v>4</v>
      </c>
      <c r="E7" s="40">
        <v>5</v>
      </c>
      <c r="F7" s="40">
        <v>6</v>
      </c>
      <c r="G7" s="40">
        <v>7</v>
      </c>
    </row>
    <row r="8" spans="1:7" ht="19.5" customHeight="1">
      <c r="A8" s="99">
        <v>600</v>
      </c>
      <c r="B8" s="107"/>
      <c r="C8" s="107" t="s">
        <v>108</v>
      </c>
      <c r="D8" s="101">
        <f>SUM(D9:D10)</f>
        <v>270000</v>
      </c>
      <c r="E8" s="101">
        <f>SUM(E9:E10)</f>
        <v>270000</v>
      </c>
      <c r="F8" s="101">
        <f>SUM(F9:F10)</f>
        <v>150000</v>
      </c>
      <c r="G8" s="101">
        <f>SUM(G9:G10)</f>
        <v>120000</v>
      </c>
    </row>
    <row r="9" spans="1:7" ht="32.25" customHeight="1">
      <c r="A9" s="105"/>
      <c r="B9" s="105">
        <v>60014</v>
      </c>
      <c r="C9" s="125" t="s">
        <v>144</v>
      </c>
      <c r="D9" s="141">
        <v>150000</v>
      </c>
      <c r="E9" s="141">
        <v>150000</v>
      </c>
      <c r="F9" s="141">
        <v>150000</v>
      </c>
      <c r="G9" s="141">
        <v>0</v>
      </c>
    </row>
    <row r="10" spans="1:7" ht="32.25" customHeight="1">
      <c r="A10" s="105"/>
      <c r="B10" s="105">
        <v>60016</v>
      </c>
      <c r="C10" s="163" t="s">
        <v>159</v>
      </c>
      <c r="D10" s="141">
        <v>120000</v>
      </c>
      <c r="E10" s="141">
        <v>120000</v>
      </c>
      <c r="F10" s="141">
        <v>0</v>
      </c>
      <c r="G10" s="141">
        <v>120000</v>
      </c>
    </row>
    <row r="11" spans="1:7" ht="19.5" customHeight="1">
      <c r="A11" s="99">
        <v>700</v>
      </c>
      <c r="B11" s="99"/>
      <c r="C11" s="73" t="s">
        <v>95</v>
      </c>
      <c r="D11" s="101">
        <f>SUM(D12)</f>
        <v>59272</v>
      </c>
      <c r="E11" s="101">
        <f>SUM(E12)</f>
        <v>59272</v>
      </c>
      <c r="F11" s="101">
        <f>SUM(F12)</f>
        <v>0</v>
      </c>
      <c r="G11" s="101">
        <f>SUM(G12)</f>
        <v>59272</v>
      </c>
    </row>
    <row r="12" spans="1:7" ht="32.25" customHeight="1">
      <c r="A12" s="105"/>
      <c r="B12" s="105">
        <v>70005</v>
      </c>
      <c r="C12" s="74" t="s">
        <v>145</v>
      </c>
      <c r="D12" s="141">
        <v>59272</v>
      </c>
      <c r="E12" s="141">
        <v>59272</v>
      </c>
      <c r="F12" s="141">
        <v>0</v>
      </c>
      <c r="G12" s="141">
        <v>59272</v>
      </c>
    </row>
    <row r="13" spans="1:7" ht="32.25" customHeight="1">
      <c r="A13" s="99">
        <v>754</v>
      </c>
      <c r="B13" s="99"/>
      <c r="C13" s="73" t="s">
        <v>96</v>
      </c>
      <c r="D13" s="101">
        <f>SUM(D14:D20)</f>
        <v>275000</v>
      </c>
      <c r="E13" s="101">
        <f>SUM(E14:E20)</f>
        <v>275000</v>
      </c>
      <c r="F13" s="101">
        <f>SUM(F14:F20)</f>
        <v>75000</v>
      </c>
      <c r="G13" s="101">
        <f>SUM(G14:G20)</f>
        <v>200000</v>
      </c>
    </row>
    <row r="14" spans="1:7" ht="32.25" customHeight="1">
      <c r="A14" s="99"/>
      <c r="B14" s="105">
        <v>75412</v>
      </c>
      <c r="C14" s="74" t="s">
        <v>152</v>
      </c>
      <c r="D14" s="141">
        <v>25000</v>
      </c>
      <c r="E14" s="141">
        <v>25000</v>
      </c>
      <c r="F14" s="141">
        <v>25000</v>
      </c>
      <c r="G14" s="141">
        <v>0</v>
      </c>
    </row>
    <row r="15" spans="1:7" ht="32.25" customHeight="1">
      <c r="A15" s="99"/>
      <c r="B15" s="105">
        <v>75412</v>
      </c>
      <c r="C15" s="74" t="s">
        <v>146</v>
      </c>
      <c r="D15" s="141">
        <v>20000</v>
      </c>
      <c r="E15" s="141">
        <v>20000</v>
      </c>
      <c r="F15" s="141">
        <v>20000</v>
      </c>
      <c r="G15" s="141">
        <v>0</v>
      </c>
    </row>
    <row r="16" spans="1:7" ht="32.25" customHeight="1">
      <c r="A16" s="99"/>
      <c r="B16" s="105">
        <v>75412</v>
      </c>
      <c r="C16" s="74" t="s">
        <v>147</v>
      </c>
      <c r="D16" s="141">
        <v>20000</v>
      </c>
      <c r="E16" s="141">
        <v>20000</v>
      </c>
      <c r="F16" s="141">
        <v>20000</v>
      </c>
      <c r="G16" s="141">
        <v>0</v>
      </c>
    </row>
    <row r="17" spans="1:7" ht="32.25" customHeight="1">
      <c r="A17" s="99"/>
      <c r="B17" s="105">
        <v>75412</v>
      </c>
      <c r="C17" s="74" t="s">
        <v>160</v>
      </c>
      <c r="D17" s="141">
        <v>90000</v>
      </c>
      <c r="E17" s="141">
        <v>90000</v>
      </c>
      <c r="F17" s="141">
        <v>0</v>
      </c>
      <c r="G17" s="141">
        <v>90000</v>
      </c>
    </row>
    <row r="18" spans="1:7" ht="33.75" customHeight="1">
      <c r="A18" s="105"/>
      <c r="B18" s="105">
        <v>75412</v>
      </c>
      <c r="C18" s="88" t="s">
        <v>161</v>
      </c>
      <c r="D18" s="141">
        <v>75000</v>
      </c>
      <c r="E18" s="141">
        <v>75000</v>
      </c>
      <c r="F18" s="141">
        <v>0</v>
      </c>
      <c r="G18" s="141">
        <v>75000</v>
      </c>
    </row>
    <row r="19" spans="1:7" ht="33" customHeight="1">
      <c r="A19" s="105"/>
      <c r="B19" s="105">
        <v>75412</v>
      </c>
      <c r="C19" s="74" t="s">
        <v>163</v>
      </c>
      <c r="D19" s="141">
        <v>10000</v>
      </c>
      <c r="E19" s="141">
        <v>10000</v>
      </c>
      <c r="F19" s="141">
        <v>10000</v>
      </c>
      <c r="G19" s="141">
        <v>0</v>
      </c>
    </row>
    <row r="20" spans="1:7" ht="36" customHeight="1">
      <c r="A20" s="105"/>
      <c r="B20" s="105">
        <v>75412</v>
      </c>
      <c r="C20" s="74" t="s">
        <v>164</v>
      </c>
      <c r="D20" s="141">
        <v>35000</v>
      </c>
      <c r="E20" s="141">
        <v>35000</v>
      </c>
      <c r="F20" s="141">
        <v>0</v>
      </c>
      <c r="G20" s="141">
        <v>35000</v>
      </c>
    </row>
    <row r="21" spans="1:7" ht="32.25" customHeight="1">
      <c r="A21" s="99">
        <v>900</v>
      </c>
      <c r="B21" s="99"/>
      <c r="C21" s="73" t="s">
        <v>148</v>
      </c>
      <c r="D21" s="101">
        <f>SUM(D22:D28)</f>
        <v>65862</v>
      </c>
      <c r="E21" s="101">
        <f>SUM(E22:E28)</f>
        <v>65862</v>
      </c>
      <c r="F21" s="101">
        <f>SUM(F22:F28)</f>
        <v>65862</v>
      </c>
      <c r="G21" s="101">
        <f>SUM(G22:G28)</f>
        <v>0</v>
      </c>
    </row>
    <row r="22" spans="1:7" ht="32.25" customHeight="1">
      <c r="A22" s="105"/>
      <c r="B22" s="105">
        <v>90005</v>
      </c>
      <c r="C22" s="88" t="s">
        <v>151</v>
      </c>
      <c r="D22" s="141">
        <v>5862</v>
      </c>
      <c r="E22" s="141">
        <v>5862</v>
      </c>
      <c r="F22" s="141">
        <v>5862</v>
      </c>
      <c r="G22" s="141">
        <v>0</v>
      </c>
    </row>
    <row r="23" spans="1:7" ht="23.25" customHeight="1">
      <c r="A23" s="105"/>
      <c r="B23" s="105">
        <v>90015</v>
      </c>
      <c r="C23" s="74" t="s">
        <v>153</v>
      </c>
      <c r="D23" s="141">
        <v>10000</v>
      </c>
      <c r="E23" s="141">
        <v>10000</v>
      </c>
      <c r="F23" s="141">
        <v>10000</v>
      </c>
      <c r="G23" s="141">
        <v>0</v>
      </c>
    </row>
    <row r="24" spans="1:7" ht="23.25" customHeight="1">
      <c r="A24" s="105"/>
      <c r="B24" s="105">
        <v>90015</v>
      </c>
      <c r="C24" s="88" t="s">
        <v>154</v>
      </c>
      <c r="D24" s="141">
        <v>10000</v>
      </c>
      <c r="E24" s="141">
        <v>10000</v>
      </c>
      <c r="F24" s="141">
        <v>10000</v>
      </c>
      <c r="G24" s="141">
        <v>0</v>
      </c>
    </row>
    <row r="25" spans="1:7" ht="23.25" customHeight="1">
      <c r="A25" s="105"/>
      <c r="B25" s="105">
        <v>90015</v>
      </c>
      <c r="C25" s="88" t="s">
        <v>155</v>
      </c>
      <c r="D25" s="141">
        <v>10000</v>
      </c>
      <c r="E25" s="141">
        <v>10000</v>
      </c>
      <c r="F25" s="141">
        <v>10000</v>
      </c>
      <c r="G25" s="141">
        <v>0</v>
      </c>
    </row>
    <row r="26" spans="1:7" ht="23.25" customHeight="1">
      <c r="A26" s="105"/>
      <c r="B26" s="105">
        <v>90015</v>
      </c>
      <c r="C26" s="74" t="s">
        <v>156</v>
      </c>
      <c r="D26" s="141">
        <v>10000</v>
      </c>
      <c r="E26" s="141">
        <v>10000</v>
      </c>
      <c r="F26" s="141">
        <v>10000</v>
      </c>
      <c r="G26" s="141">
        <v>0</v>
      </c>
    </row>
    <row r="27" spans="1:7" ht="23.25" customHeight="1">
      <c r="A27" s="105"/>
      <c r="B27" s="105">
        <v>90015</v>
      </c>
      <c r="C27" s="74" t="s">
        <v>157</v>
      </c>
      <c r="D27" s="141">
        <v>10000</v>
      </c>
      <c r="E27" s="141">
        <v>10000</v>
      </c>
      <c r="F27" s="141">
        <v>10000</v>
      </c>
      <c r="G27" s="141">
        <v>0</v>
      </c>
    </row>
    <row r="28" spans="1:7" ht="23.25" customHeight="1">
      <c r="A28" s="105"/>
      <c r="B28" s="105">
        <v>90015</v>
      </c>
      <c r="C28" s="74" t="s">
        <v>158</v>
      </c>
      <c r="D28" s="141">
        <v>10000</v>
      </c>
      <c r="E28" s="141">
        <v>10000</v>
      </c>
      <c r="F28" s="141">
        <v>10000</v>
      </c>
      <c r="G28" s="141">
        <v>0</v>
      </c>
    </row>
    <row r="29" spans="1:7" ht="19.5" customHeight="1">
      <c r="A29" s="99">
        <v>926</v>
      </c>
      <c r="B29" s="107"/>
      <c r="C29" s="73" t="s">
        <v>117</v>
      </c>
      <c r="D29" s="101">
        <f>SUM(D30:D31)</f>
        <v>54250</v>
      </c>
      <c r="E29" s="101">
        <f>SUM(E30:E31)</f>
        <v>54250</v>
      </c>
      <c r="F29" s="101">
        <f>SUM(F30:F31)</f>
        <v>0</v>
      </c>
      <c r="G29" s="101">
        <f>SUM(G30:G31)</f>
        <v>54250</v>
      </c>
    </row>
    <row r="30" spans="1:7" ht="32.25" customHeight="1">
      <c r="A30" s="146"/>
      <c r="B30" s="124">
        <v>92601</v>
      </c>
      <c r="C30" s="88" t="s">
        <v>142</v>
      </c>
      <c r="D30" s="41">
        <v>44250</v>
      </c>
      <c r="E30" s="41">
        <v>44250</v>
      </c>
      <c r="F30" s="41">
        <v>0</v>
      </c>
      <c r="G30" s="41">
        <v>44250</v>
      </c>
    </row>
    <row r="31" spans="1:7" ht="32.25" customHeight="1">
      <c r="A31" s="146"/>
      <c r="B31" s="124">
        <v>92695</v>
      </c>
      <c r="C31" s="88" t="s">
        <v>138</v>
      </c>
      <c r="D31" s="41">
        <v>10000</v>
      </c>
      <c r="E31" s="41">
        <v>10000</v>
      </c>
      <c r="F31" s="41">
        <v>0</v>
      </c>
      <c r="G31" s="41">
        <v>10000</v>
      </c>
    </row>
    <row r="32" spans="1:7" ht="12.75">
      <c r="A32" s="118"/>
      <c r="B32" s="119"/>
      <c r="C32" s="116" t="s">
        <v>1</v>
      </c>
      <c r="D32" s="101">
        <f>SUM(D8,D11,D13,D21,D29)</f>
        <v>724384</v>
      </c>
      <c r="E32" s="101">
        <f>SUM(E8,E11,E13,E21,E29)</f>
        <v>724384</v>
      </c>
      <c r="F32" s="101">
        <f>SUM(F8,F11,F13,F21,F29)</f>
        <v>290862</v>
      </c>
      <c r="G32" s="101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H20" sqref="H20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237</v>
      </c>
    </row>
    <row r="2" spans="4:8" ht="12.75">
      <c r="D2" s="1"/>
      <c r="E2" s="1"/>
      <c r="F2" s="1"/>
      <c r="G2" s="1"/>
      <c r="H2" s="2" t="s">
        <v>214</v>
      </c>
    </row>
    <row r="3" spans="3:6" ht="18" hidden="1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194" t="s">
        <v>173</v>
      </c>
      <c r="E5" s="195"/>
      <c r="F5" s="195"/>
      <c r="G5" s="195"/>
      <c r="H5" s="196"/>
    </row>
    <row r="6" spans="1:8" ht="17.25" customHeight="1">
      <c r="A6" s="192" t="s">
        <v>0</v>
      </c>
      <c r="B6" s="192" t="s">
        <v>3</v>
      </c>
      <c r="C6" s="192" t="s">
        <v>5</v>
      </c>
      <c r="D6" s="194" t="s">
        <v>1</v>
      </c>
      <c r="E6" s="195"/>
      <c r="F6" s="196"/>
      <c r="G6" s="215" t="s">
        <v>19</v>
      </c>
      <c r="H6" s="216"/>
    </row>
    <row r="7" spans="1:8" ht="12.75">
      <c r="A7" s="192"/>
      <c r="B7" s="192"/>
      <c r="C7" s="192"/>
      <c r="D7" s="200"/>
      <c r="E7" s="201"/>
      <c r="F7" s="202"/>
      <c r="G7" s="206" t="s">
        <v>2</v>
      </c>
      <c r="H7" s="219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8"/>
      <c r="H8" s="220"/>
    </row>
    <row r="9" spans="1:8" ht="12" customHeight="1">
      <c r="A9" s="161">
        <v>1</v>
      </c>
      <c r="B9" s="161">
        <v>2</v>
      </c>
      <c r="C9" s="161">
        <v>3</v>
      </c>
      <c r="D9" s="217">
        <v>4</v>
      </c>
      <c r="E9" s="217"/>
      <c r="F9" s="217"/>
      <c r="G9" s="161">
        <v>5</v>
      </c>
      <c r="H9" s="161">
        <v>6</v>
      </c>
    </row>
    <row r="10" spans="1:10" s="62" customFormat="1" ht="30" customHeight="1">
      <c r="A10" s="99">
        <v>754</v>
      </c>
      <c r="B10" s="107"/>
      <c r="C10" s="145" t="s">
        <v>96</v>
      </c>
      <c r="D10" s="147">
        <v>445682.28</v>
      </c>
      <c r="E10" s="147">
        <v>1478.34</v>
      </c>
      <c r="F10" s="147">
        <f>D10+E10</f>
        <v>447160.62000000005</v>
      </c>
      <c r="G10" s="147">
        <v>417160.62</v>
      </c>
      <c r="H10" s="147">
        <v>30000</v>
      </c>
      <c r="I10" s="184"/>
      <c r="J10" s="184"/>
    </row>
    <row r="11" spans="1:10" s="9" customFormat="1" ht="18" customHeight="1">
      <c r="A11" s="152"/>
      <c r="B11" s="152" t="s">
        <v>230</v>
      </c>
      <c r="C11" s="88" t="s">
        <v>189</v>
      </c>
      <c r="D11" s="154">
        <v>11982.28</v>
      </c>
      <c r="E11" s="154">
        <v>1478.34</v>
      </c>
      <c r="F11" s="154">
        <f>D11+E11</f>
        <v>13460.62</v>
      </c>
      <c r="G11" s="154">
        <v>1478.34</v>
      </c>
      <c r="H11" s="154">
        <v>0</v>
      </c>
      <c r="I11" s="183"/>
      <c r="J11" s="183"/>
    </row>
    <row r="12" spans="1:10" s="62" customFormat="1" ht="18" customHeight="1">
      <c r="A12" s="160" t="s">
        <v>231</v>
      </c>
      <c r="B12" s="160"/>
      <c r="C12" s="145" t="s">
        <v>211</v>
      </c>
      <c r="D12" s="139">
        <v>17091573.6</v>
      </c>
      <c r="E12" s="139">
        <v>24337</v>
      </c>
      <c r="F12" s="139">
        <f>D12+E12</f>
        <v>17115910.6</v>
      </c>
      <c r="G12" s="139">
        <v>17115910.6</v>
      </c>
      <c r="H12" s="139">
        <v>0</v>
      </c>
      <c r="I12" s="184"/>
      <c r="J12" s="184"/>
    </row>
    <row r="13" spans="1:10" s="9" customFormat="1" ht="18" customHeight="1">
      <c r="A13" s="152"/>
      <c r="B13" s="152" t="s">
        <v>232</v>
      </c>
      <c r="C13" s="88" t="s">
        <v>189</v>
      </c>
      <c r="D13" s="154">
        <v>258229.58</v>
      </c>
      <c r="E13" s="154">
        <v>24337</v>
      </c>
      <c r="F13" s="154">
        <f>D13+E13</f>
        <v>282566.57999999996</v>
      </c>
      <c r="G13" s="154">
        <v>24337</v>
      </c>
      <c r="H13" s="154">
        <v>0</v>
      </c>
      <c r="I13" s="183"/>
      <c r="J13" s="183"/>
    </row>
    <row r="14" spans="1:10" s="62" customFormat="1" ht="18" customHeight="1">
      <c r="A14" s="160" t="s">
        <v>187</v>
      </c>
      <c r="B14" s="160"/>
      <c r="C14" s="145" t="s">
        <v>188</v>
      </c>
      <c r="D14" s="139">
        <v>1814843</v>
      </c>
      <c r="E14" s="139">
        <v>19584</v>
      </c>
      <c r="F14" s="139">
        <f>SUM(D14:E14)</f>
        <v>1834427</v>
      </c>
      <c r="G14" s="139">
        <v>1834427</v>
      </c>
      <c r="H14" s="139">
        <v>0</v>
      </c>
      <c r="I14" s="184"/>
      <c r="J14" s="184"/>
    </row>
    <row r="15" spans="1:10" s="62" customFormat="1" ht="23.25" customHeight="1">
      <c r="A15" s="160"/>
      <c r="B15" s="152" t="s">
        <v>226</v>
      </c>
      <c r="C15" s="88" t="s">
        <v>189</v>
      </c>
      <c r="D15" s="154">
        <v>421674</v>
      </c>
      <c r="E15" s="154">
        <v>19584</v>
      </c>
      <c r="F15" s="154">
        <f>SUM(D15:E15)</f>
        <v>441258</v>
      </c>
      <c r="G15" s="154">
        <v>19584</v>
      </c>
      <c r="H15" s="154">
        <v>0</v>
      </c>
      <c r="I15" s="158"/>
      <c r="J15" s="158"/>
    </row>
    <row r="16" spans="1:10" s="62" customFormat="1" ht="30.75" customHeight="1">
      <c r="A16" s="160" t="s">
        <v>227</v>
      </c>
      <c r="B16" s="160"/>
      <c r="C16" s="145" t="s">
        <v>225</v>
      </c>
      <c r="D16" s="139">
        <v>1666800</v>
      </c>
      <c r="E16" s="139">
        <v>2224</v>
      </c>
      <c r="F16" s="139">
        <f>D16+E16</f>
        <v>1669024</v>
      </c>
      <c r="G16" s="139">
        <v>1669024</v>
      </c>
      <c r="H16" s="139">
        <v>0</v>
      </c>
      <c r="I16" s="158"/>
      <c r="J16" s="158"/>
    </row>
    <row r="17" spans="1:10" s="62" customFormat="1" ht="23.25" customHeight="1">
      <c r="A17" s="160"/>
      <c r="B17" s="152" t="s">
        <v>228</v>
      </c>
      <c r="C17" s="88" t="s">
        <v>189</v>
      </c>
      <c r="D17" s="154">
        <v>1666800</v>
      </c>
      <c r="E17" s="154">
        <v>2224</v>
      </c>
      <c r="F17" s="154">
        <f>D17+E17</f>
        <v>1669024</v>
      </c>
      <c r="G17" s="154">
        <v>2224</v>
      </c>
      <c r="H17" s="154">
        <v>0</v>
      </c>
      <c r="I17" s="158"/>
      <c r="J17" s="158"/>
    </row>
    <row r="18" spans="1:10" s="62" customFormat="1" ht="23.25" customHeight="1">
      <c r="A18" s="160" t="s">
        <v>207</v>
      </c>
      <c r="B18" s="160"/>
      <c r="C18" s="145" t="s">
        <v>208</v>
      </c>
      <c r="D18" s="139">
        <v>4575136</v>
      </c>
      <c r="E18" s="139">
        <v>3200</v>
      </c>
      <c r="F18" s="139">
        <f>D18+E18</f>
        <v>4578336</v>
      </c>
      <c r="G18" s="139">
        <v>4578336</v>
      </c>
      <c r="H18" s="139">
        <v>0</v>
      </c>
      <c r="I18" s="184"/>
      <c r="J18" s="184"/>
    </row>
    <row r="19" spans="1:10" s="62" customFormat="1" ht="23.25" customHeight="1">
      <c r="A19" s="160"/>
      <c r="B19" s="152" t="s">
        <v>233</v>
      </c>
      <c r="C19" s="88" t="s">
        <v>239</v>
      </c>
      <c r="D19" s="154">
        <v>2726956</v>
      </c>
      <c r="E19" s="154">
        <v>3200</v>
      </c>
      <c r="F19" s="154">
        <f>D19+E19</f>
        <v>2730156</v>
      </c>
      <c r="G19" s="154">
        <v>3200</v>
      </c>
      <c r="H19" s="154">
        <v>0</v>
      </c>
      <c r="I19" s="158"/>
      <c r="J19" s="158"/>
    </row>
    <row r="20" spans="1:10" ht="21" customHeight="1">
      <c r="A20" s="214" t="s">
        <v>17</v>
      </c>
      <c r="B20" s="214"/>
      <c r="C20" s="214"/>
      <c r="D20" s="155">
        <v>42905939.24</v>
      </c>
      <c r="E20" s="155">
        <f>E10+E12+E14+E16+E18</f>
        <v>50823.34</v>
      </c>
      <c r="F20" s="155">
        <f>D20+E20</f>
        <v>42956762.580000006</v>
      </c>
      <c r="G20" s="139">
        <v>37099240.57</v>
      </c>
      <c r="H20" s="139">
        <v>5857522.01</v>
      </c>
      <c r="I20" s="158"/>
      <c r="J20" s="158"/>
    </row>
    <row r="21" spans="1:8" ht="12.75">
      <c r="A21" s="56"/>
      <c r="B21" s="56"/>
      <c r="C21" s="56"/>
      <c r="D21" s="57"/>
      <c r="E21" s="57"/>
      <c r="F21" s="57"/>
      <c r="G21" s="57"/>
      <c r="H21" s="57"/>
    </row>
    <row r="22" spans="1:8" ht="12.75">
      <c r="A22" s="56"/>
      <c r="B22" s="56"/>
      <c r="C22" s="56"/>
      <c r="D22" s="57"/>
      <c r="E22" s="57"/>
      <c r="F22" s="57"/>
      <c r="G22" s="57"/>
      <c r="H22" s="57"/>
    </row>
    <row r="23" spans="1:8" ht="12.75">
      <c r="A23" s="56"/>
      <c r="B23" s="56"/>
      <c r="C23" s="56"/>
      <c r="D23" s="57"/>
      <c r="E23" s="57"/>
      <c r="F23" s="57"/>
      <c r="G23" s="57"/>
      <c r="H23" s="57"/>
    </row>
    <row r="25" ht="12.75">
      <c r="A25" s="19"/>
    </row>
    <row r="26" ht="12.75">
      <c r="A26" s="27"/>
    </row>
  </sheetData>
  <sheetProtection/>
  <mergeCells count="10">
    <mergeCell ref="D5:H5"/>
    <mergeCell ref="C6:C7"/>
    <mergeCell ref="B6:B7"/>
    <mergeCell ref="A6:A7"/>
    <mergeCell ref="A20:C20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7">
      <selection activeCell="S28" sqref="S28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8.7109375" style="0" customWidth="1"/>
    <col min="4" max="4" width="13.421875" style="0" customWidth="1"/>
    <col min="5" max="5" width="12.4218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3.00390625" style="0" customWidth="1"/>
    <col min="10" max="10" width="12.140625" style="0" customWidth="1"/>
    <col min="11" max="11" width="12.7109375" style="0" customWidth="1"/>
    <col min="12" max="12" width="10.28125" style="0" bestFit="1" customWidth="1"/>
    <col min="13" max="13" width="8.28125" style="0" customWidth="1"/>
    <col min="14" max="14" width="10.140625" style="0" customWidth="1"/>
  </cols>
  <sheetData>
    <row r="1" spans="1:14" ht="14.25" customHeight="1">
      <c r="A1" s="11"/>
      <c r="B1" s="12"/>
      <c r="C1" s="12"/>
      <c r="D1" s="12"/>
      <c r="E1" s="12"/>
      <c r="F1" s="12"/>
      <c r="G1" s="13"/>
      <c r="H1" s="14"/>
      <c r="I1" s="15"/>
      <c r="J1" s="16"/>
      <c r="K1" s="16"/>
      <c r="L1" s="16"/>
      <c r="M1" s="17"/>
      <c r="N1" s="2" t="s">
        <v>238</v>
      </c>
    </row>
    <row r="2" spans="1:14" ht="15.75" customHeight="1">
      <c r="A2" s="11"/>
      <c r="B2" s="12"/>
      <c r="C2" s="12"/>
      <c r="D2" s="12"/>
      <c r="E2" s="12"/>
      <c r="F2" s="12"/>
      <c r="G2" s="15"/>
      <c r="H2" s="14"/>
      <c r="I2" s="15"/>
      <c r="J2" s="16"/>
      <c r="K2" s="16"/>
      <c r="L2" s="16"/>
      <c r="M2" s="17"/>
      <c r="N2" s="2" t="s">
        <v>214</v>
      </c>
    </row>
    <row r="3" spans="1:10" ht="17.25" customHeight="1">
      <c r="A3" s="20"/>
      <c r="B3" s="20"/>
      <c r="C3" s="20"/>
      <c r="D3" s="20"/>
      <c r="E3" s="20"/>
      <c r="F3" s="20"/>
      <c r="G3" s="21" t="s">
        <v>15</v>
      </c>
      <c r="H3" s="19"/>
      <c r="I3" s="22"/>
      <c r="J3" s="23"/>
    </row>
    <row r="4" spans="1:14" ht="12.75">
      <c r="A4" s="231" t="s">
        <v>0</v>
      </c>
      <c r="B4" s="231" t="s">
        <v>3</v>
      </c>
      <c r="C4" s="231" t="s">
        <v>5</v>
      </c>
      <c r="D4" s="224" t="s">
        <v>1</v>
      </c>
      <c r="E4" s="225"/>
      <c r="F4" s="226"/>
      <c r="G4" s="231" t="s">
        <v>8</v>
      </c>
      <c r="H4" s="233" t="s">
        <v>6</v>
      </c>
      <c r="I4" s="234"/>
      <c r="J4" s="231" t="s">
        <v>9</v>
      </c>
      <c r="K4" s="231" t="s">
        <v>10</v>
      </c>
      <c r="L4" s="231" t="s">
        <v>12</v>
      </c>
      <c r="M4" s="231" t="s">
        <v>13</v>
      </c>
      <c r="N4" s="231" t="s">
        <v>14</v>
      </c>
    </row>
    <row r="5" spans="1:14" ht="57.75" customHeight="1">
      <c r="A5" s="232"/>
      <c r="B5" s="232"/>
      <c r="C5" s="232"/>
      <c r="D5" s="227"/>
      <c r="E5" s="228"/>
      <c r="F5" s="229"/>
      <c r="G5" s="232"/>
      <c r="H5" s="25" t="s">
        <v>16</v>
      </c>
      <c r="I5" s="25" t="s">
        <v>11</v>
      </c>
      <c r="J5" s="232"/>
      <c r="K5" s="232"/>
      <c r="L5" s="232"/>
      <c r="M5" s="232"/>
      <c r="N5" s="232"/>
    </row>
    <row r="6" spans="1:14" ht="16.5" customHeight="1">
      <c r="A6" s="24"/>
      <c r="B6" s="24"/>
      <c r="C6" s="24"/>
      <c r="D6" s="24" t="s">
        <v>20</v>
      </c>
      <c r="E6" s="24" t="s">
        <v>21</v>
      </c>
      <c r="F6" s="24" t="s">
        <v>23</v>
      </c>
      <c r="G6" s="24"/>
      <c r="H6" s="24"/>
      <c r="I6" s="24"/>
      <c r="J6" s="24"/>
      <c r="K6" s="24"/>
      <c r="L6" s="24"/>
      <c r="M6" s="24"/>
      <c r="N6" s="24"/>
    </row>
    <row r="7" spans="1:14" ht="13.5" customHeight="1">
      <c r="A7" s="187">
        <v>1</v>
      </c>
      <c r="B7" s="187">
        <v>2</v>
      </c>
      <c r="C7" s="187">
        <v>3</v>
      </c>
      <c r="D7" s="230">
        <v>4</v>
      </c>
      <c r="E7" s="230"/>
      <c r="F7" s="230"/>
      <c r="G7" s="187">
        <v>5</v>
      </c>
      <c r="H7" s="187">
        <v>6</v>
      </c>
      <c r="I7" s="187">
        <v>7</v>
      </c>
      <c r="J7" s="187">
        <v>8</v>
      </c>
      <c r="K7" s="187">
        <v>9</v>
      </c>
      <c r="L7" s="187">
        <v>10</v>
      </c>
      <c r="M7" s="187">
        <v>11</v>
      </c>
      <c r="N7" s="187">
        <v>0</v>
      </c>
    </row>
    <row r="8" spans="1:14" ht="41.25" customHeight="1">
      <c r="A8" s="99">
        <v>754</v>
      </c>
      <c r="B8" s="107"/>
      <c r="C8" s="145" t="s">
        <v>96</v>
      </c>
      <c r="D8" s="188">
        <v>415682.28</v>
      </c>
      <c r="E8" s="188">
        <v>1478.34</v>
      </c>
      <c r="F8" s="188">
        <f aca="true" t="shared" si="0" ref="F8:F15">D8+E8</f>
        <v>417160.62000000005</v>
      </c>
      <c r="G8" s="188">
        <v>340160.62</v>
      </c>
      <c r="H8" s="188">
        <v>123557.1</v>
      </c>
      <c r="I8" s="188">
        <v>216603.52</v>
      </c>
      <c r="J8" s="188">
        <v>0</v>
      </c>
      <c r="K8" s="188">
        <v>77000</v>
      </c>
      <c r="L8" s="188">
        <v>0</v>
      </c>
      <c r="M8" s="188">
        <v>0</v>
      </c>
      <c r="N8" s="188">
        <v>0</v>
      </c>
    </row>
    <row r="9" spans="1:14" ht="23.25" customHeight="1">
      <c r="A9" s="152"/>
      <c r="B9" s="152" t="s">
        <v>230</v>
      </c>
      <c r="C9" s="88" t="s">
        <v>189</v>
      </c>
      <c r="D9" s="189">
        <v>11982.28</v>
      </c>
      <c r="E9" s="189">
        <v>1478.34</v>
      </c>
      <c r="F9" s="189">
        <f t="shared" si="0"/>
        <v>13460.62</v>
      </c>
      <c r="G9" s="189">
        <v>1478.34</v>
      </c>
      <c r="H9" s="189">
        <v>1478.34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</row>
    <row r="10" spans="1:14" ht="22.5" customHeight="1">
      <c r="A10" s="160" t="s">
        <v>231</v>
      </c>
      <c r="B10" s="160"/>
      <c r="C10" s="145" t="s">
        <v>211</v>
      </c>
      <c r="D10" s="188">
        <v>17091573.6</v>
      </c>
      <c r="E10" s="188">
        <v>24337</v>
      </c>
      <c r="F10" s="188">
        <f t="shared" si="0"/>
        <v>17115910.6</v>
      </c>
      <c r="G10" s="188">
        <v>15516511.02</v>
      </c>
      <c r="H10" s="188">
        <v>12446789</v>
      </c>
      <c r="I10" s="188">
        <v>3069722.02</v>
      </c>
      <c r="J10" s="188">
        <v>987852</v>
      </c>
      <c r="K10" s="188">
        <v>531580</v>
      </c>
      <c r="L10" s="188">
        <v>79967.58</v>
      </c>
      <c r="M10" s="188">
        <v>0</v>
      </c>
      <c r="N10" s="188">
        <v>0</v>
      </c>
    </row>
    <row r="11" spans="1:14" ht="20.25" customHeight="1">
      <c r="A11" s="152"/>
      <c r="B11" s="152" t="s">
        <v>232</v>
      </c>
      <c r="C11" s="88" t="s">
        <v>189</v>
      </c>
      <c r="D11" s="189">
        <v>258229.58</v>
      </c>
      <c r="E11" s="189">
        <v>24337</v>
      </c>
      <c r="F11" s="189">
        <f t="shared" si="0"/>
        <v>282566.57999999996</v>
      </c>
      <c r="G11" s="189">
        <v>24337</v>
      </c>
      <c r="H11" s="189">
        <v>23188</v>
      </c>
      <c r="I11" s="189">
        <v>1149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</row>
    <row r="12" spans="1:14" s="62" customFormat="1" ht="17.25" customHeight="1">
      <c r="A12" s="160" t="s">
        <v>187</v>
      </c>
      <c r="B12" s="160"/>
      <c r="C12" s="145" t="s">
        <v>188</v>
      </c>
      <c r="D12" s="190">
        <v>1814843</v>
      </c>
      <c r="E12" s="190">
        <v>19584</v>
      </c>
      <c r="F12" s="190">
        <f t="shared" si="0"/>
        <v>1834427</v>
      </c>
      <c r="G12" s="190">
        <v>673699</v>
      </c>
      <c r="H12" s="185">
        <v>568755</v>
      </c>
      <c r="I12" s="185">
        <v>104944</v>
      </c>
      <c r="J12" s="185">
        <v>0</v>
      </c>
      <c r="K12" s="185">
        <v>1160728</v>
      </c>
      <c r="L12" s="185">
        <v>0</v>
      </c>
      <c r="M12" s="185">
        <v>0</v>
      </c>
      <c r="N12" s="185">
        <v>0</v>
      </c>
    </row>
    <row r="13" spans="1:14" s="62" customFormat="1" ht="21" customHeight="1">
      <c r="A13" s="160"/>
      <c r="B13" s="152" t="s">
        <v>226</v>
      </c>
      <c r="C13" s="88" t="s">
        <v>189</v>
      </c>
      <c r="D13" s="180">
        <v>421674</v>
      </c>
      <c r="E13" s="180">
        <v>19584</v>
      </c>
      <c r="F13" s="186">
        <f t="shared" si="0"/>
        <v>441258</v>
      </c>
      <c r="G13" s="186">
        <v>384</v>
      </c>
      <c r="H13" s="180">
        <v>384</v>
      </c>
      <c r="I13" s="180">
        <v>0</v>
      </c>
      <c r="J13" s="180">
        <v>0</v>
      </c>
      <c r="K13" s="180">
        <v>19200</v>
      </c>
      <c r="L13" s="180">
        <v>0</v>
      </c>
      <c r="M13" s="180">
        <v>0</v>
      </c>
      <c r="N13" s="180">
        <v>0</v>
      </c>
    </row>
    <row r="14" spans="1:14" s="62" customFormat="1" ht="44.25" customHeight="1">
      <c r="A14" s="160" t="s">
        <v>227</v>
      </c>
      <c r="B14" s="160"/>
      <c r="C14" s="145" t="s">
        <v>225</v>
      </c>
      <c r="D14" s="128">
        <v>1666800</v>
      </c>
      <c r="E14" s="128">
        <v>2224</v>
      </c>
      <c r="F14" s="128">
        <f t="shared" si="0"/>
        <v>1669024</v>
      </c>
      <c r="G14" s="128">
        <v>6044.6</v>
      </c>
      <c r="H14" s="128">
        <v>6044.6</v>
      </c>
      <c r="I14" s="128">
        <v>0</v>
      </c>
      <c r="J14" s="128">
        <v>0</v>
      </c>
      <c r="K14" s="128">
        <v>1662979.4</v>
      </c>
      <c r="L14" s="128">
        <v>0</v>
      </c>
      <c r="M14" s="128">
        <v>0</v>
      </c>
      <c r="N14" s="128">
        <v>0</v>
      </c>
    </row>
    <row r="15" spans="1:14" s="62" customFormat="1" ht="23.25" customHeight="1">
      <c r="A15" s="160"/>
      <c r="B15" s="152" t="s">
        <v>228</v>
      </c>
      <c r="C15" s="88" t="s">
        <v>189</v>
      </c>
      <c r="D15" s="127">
        <v>1666800</v>
      </c>
      <c r="E15" s="127">
        <v>2224</v>
      </c>
      <c r="F15" s="127">
        <f t="shared" si="0"/>
        <v>1669024</v>
      </c>
      <c r="G15" s="127">
        <v>2224</v>
      </c>
      <c r="H15" s="127">
        <v>2224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</row>
    <row r="16" spans="1:14" s="62" customFormat="1" ht="23.25" customHeight="1">
      <c r="A16" s="160" t="s">
        <v>207</v>
      </c>
      <c r="B16" s="160"/>
      <c r="C16" s="145" t="s">
        <v>208</v>
      </c>
      <c r="D16" s="128">
        <v>4575136</v>
      </c>
      <c r="E16" s="128">
        <v>3200</v>
      </c>
      <c r="F16" s="128">
        <f>D16+E16</f>
        <v>4578336</v>
      </c>
      <c r="G16" s="128">
        <v>323092</v>
      </c>
      <c r="H16" s="128">
        <v>176075</v>
      </c>
      <c r="I16" s="128">
        <v>147017</v>
      </c>
      <c r="J16" s="128">
        <v>0</v>
      </c>
      <c r="K16" s="128">
        <v>4255244</v>
      </c>
      <c r="L16" s="128">
        <v>0</v>
      </c>
      <c r="M16" s="128">
        <v>0</v>
      </c>
      <c r="N16" s="128">
        <v>0</v>
      </c>
    </row>
    <row r="17" spans="1:14" s="62" customFormat="1" ht="23.25" customHeight="1">
      <c r="A17" s="160"/>
      <c r="B17" s="152" t="s">
        <v>233</v>
      </c>
      <c r="C17" s="88" t="s">
        <v>234</v>
      </c>
      <c r="D17" s="127">
        <v>2726956</v>
      </c>
      <c r="E17" s="127">
        <v>3200</v>
      </c>
      <c r="F17" s="127">
        <f>D17+E17</f>
        <v>2730156</v>
      </c>
      <c r="G17" s="127">
        <v>3200</v>
      </c>
      <c r="H17" s="127">
        <v>0</v>
      </c>
      <c r="I17" s="127">
        <v>3200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</row>
    <row r="18" spans="1:14" s="62" customFormat="1" ht="30" customHeight="1">
      <c r="A18" s="221" t="s">
        <v>7</v>
      </c>
      <c r="B18" s="222"/>
      <c r="C18" s="223"/>
      <c r="D18" s="185">
        <v>37048417.23</v>
      </c>
      <c r="E18" s="185">
        <f>E8+E10+E12+E14+E16</f>
        <v>50823.34</v>
      </c>
      <c r="F18" s="190">
        <f>SUM(D18:E18)</f>
        <v>37099240.57</v>
      </c>
      <c r="G18" s="190">
        <v>26845394.48</v>
      </c>
      <c r="H18" s="185">
        <v>17715327.7</v>
      </c>
      <c r="I18" s="185">
        <v>9130066.78</v>
      </c>
      <c r="J18" s="185">
        <v>1824110</v>
      </c>
      <c r="K18" s="185">
        <v>8013614.4</v>
      </c>
      <c r="L18" s="185">
        <v>219967.58</v>
      </c>
      <c r="M18" s="185">
        <v>0</v>
      </c>
      <c r="N18" s="185">
        <v>196154.11</v>
      </c>
    </row>
    <row r="19" s="62" customFormat="1" ht="12.75"/>
    <row r="20" s="62" customFormat="1" ht="12.75"/>
    <row r="21" s="62" customFormat="1" ht="12.75"/>
    <row r="22" s="62" customFormat="1" ht="12.75"/>
    <row r="23" s="62" customFormat="1" ht="12.75"/>
    <row r="24" s="62" customFormat="1" ht="12.75"/>
    <row r="25" s="62" customFormat="1" ht="12.75"/>
    <row r="26" s="62" customFormat="1" ht="12.75"/>
    <row r="27" s="62" customFormat="1" ht="12.75"/>
    <row r="28" s="62" customFormat="1" ht="12.75"/>
    <row r="29" s="62" customFormat="1" ht="12.75"/>
    <row r="30" s="62" customFormat="1" ht="12.75"/>
    <row r="31" s="62" customFormat="1" ht="12.75"/>
    <row r="32" s="62" customFormat="1" ht="12.75"/>
    <row r="33" s="62" customFormat="1" ht="12.75"/>
    <row r="34" s="62" customFormat="1" ht="12.75"/>
    <row r="35" s="62" customFormat="1" ht="12.75"/>
    <row r="36" s="62" customFormat="1" ht="12.75"/>
    <row r="37" s="62" customFormat="1" ht="12.75"/>
    <row r="38" s="62" customFormat="1" ht="12.75"/>
    <row r="39" s="62" customFormat="1" ht="12.75"/>
    <row r="40" s="62" customFormat="1" ht="12.75"/>
    <row r="41" s="62" customFormat="1" ht="12.75"/>
    <row r="42" s="62" customFormat="1" ht="12.75"/>
    <row r="43" s="62" customFormat="1" ht="12.75"/>
    <row r="44" s="62" customFormat="1" ht="12.75"/>
    <row r="45" s="62" customFormat="1" ht="12.75"/>
    <row r="46" s="62" customFormat="1" ht="12.75"/>
    <row r="47" s="62" customFormat="1" ht="12.75"/>
    <row r="48" s="62" customFormat="1" ht="12.75"/>
    <row r="49" s="62" customFormat="1" ht="12.75"/>
    <row r="50" s="62" customFormat="1" ht="12.75"/>
    <row r="51" s="62" customFormat="1" ht="12.75"/>
    <row r="52" s="62" customFormat="1" ht="12.75"/>
    <row r="53" s="62" customFormat="1" ht="12.75"/>
    <row r="54" s="62" customFormat="1" ht="12.75"/>
    <row r="55" s="62" customFormat="1" ht="12.75"/>
    <row r="56" s="62" customFormat="1" ht="12.75"/>
    <row r="57" s="62" customFormat="1" ht="12.75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A18:C18"/>
    <mergeCell ref="D4:F5"/>
    <mergeCell ref="D7:F7"/>
    <mergeCell ref="C4:C5"/>
    <mergeCell ref="B4:B5"/>
    <mergeCell ref="A4:A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9"/>
      <c r="B1" s="19"/>
      <c r="C1" s="19"/>
      <c r="D1" s="19"/>
      <c r="E1" s="19"/>
      <c r="F1" s="28"/>
      <c r="G1" s="29"/>
      <c r="H1" s="29"/>
      <c r="I1" s="29"/>
      <c r="J1" s="30"/>
      <c r="K1" s="2" t="s">
        <v>215</v>
      </c>
      <c r="L1" s="17"/>
    </row>
    <row r="2" spans="1:12" ht="15" customHeight="1">
      <c r="A2" s="18"/>
      <c r="B2" s="18"/>
      <c r="C2" s="18"/>
      <c r="D2" s="18"/>
      <c r="E2" s="18"/>
      <c r="F2" s="31"/>
      <c r="G2" s="31"/>
      <c r="H2" s="29"/>
      <c r="I2" s="29"/>
      <c r="J2" s="32"/>
      <c r="K2" s="2" t="s">
        <v>165</v>
      </c>
      <c r="L2" s="17"/>
    </row>
    <row r="3" spans="1:11" ht="12.75" customHeight="1">
      <c r="A3" s="20"/>
      <c r="B3" s="20"/>
      <c r="C3" s="20"/>
      <c r="D3" s="20"/>
      <c r="E3" s="11" t="s">
        <v>25</v>
      </c>
      <c r="F3" s="20"/>
      <c r="G3" s="12"/>
      <c r="H3" s="12"/>
      <c r="I3" s="12"/>
      <c r="J3" s="12"/>
      <c r="K3" s="12"/>
    </row>
    <row r="4" spans="1:11" ht="12.75">
      <c r="A4" s="241" t="s">
        <v>0</v>
      </c>
      <c r="B4" s="241" t="s">
        <v>3</v>
      </c>
      <c r="C4" s="241" t="s">
        <v>5</v>
      </c>
      <c r="D4" s="244" t="s">
        <v>1</v>
      </c>
      <c r="E4" s="245"/>
      <c r="F4" s="246"/>
      <c r="G4" s="241" t="s">
        <v>26</v>
      </c>
      <c r="H4" s="33" t="s">
        <v>27</v>
      </c>
      <c r="I4" s="241" t="s">
        <v>28</v>
      </c>
      <c r="J4" s="243" t="s">
        <v>113</v>
      </c>
      <c r="K4" s="241" t="s">
        <v>29</v>
      </c>
    </row>
    <row r="5" spans="1:11" ht="90">
      <c r="A5" s="242"/>
      <c r="B5" s="242"/>
      <c r="C5" s="242"/>
      <c r="D5" s="247"/>
      <c r="E5" s="248"/>
      <c r="F5" s="249"/>
      <c r="G5" s="242"/>
      <c r="H5" s="35" t="s">
        <v>123</v>
      </c>
      <c r="I5" s="242"/>
      <c r="J5" s="242"/>
      <c r="K5" s="242"/>
    </row>
    <row r="6" spans="1:16" ht="15" customHeight="1">
      <c r="A6" s="34"/>
      <c r="B6" s="34"/>
      <c r="C6" s="34"/>
      <c r="D6" s="36" t="s">
        <v>30</v>
      </c>
      <c r="E6" s="36" t="s">
        <v>21</v>
      </c>
      <c r="F6" s="36" t="s">
        <v>31</v>
      </c>
      <c r="G6" s="34"/>
      <c r="H6" s="37"/>
      <c r="I6" s="34"/>
      <c r="J6" s="34"/>
      <c r="K6" s="34"/>
      <c r="P6" t="s">
        <v>141</v>
      </c>
    </row>
    <row r="7" spans="1:11" ht="12" customHeight="1">
      <c r="A7" s="26">
        <v>1</v>
      </c>
      <c r="B7" s="26">
        <v>2</v>
      </c>
      <c r="C7" s="26">
        <v>3</v>
      </c>
      <c r="D7" s="238">
        <v>4</v>
      </c>
      <c r="E7" s="239"/>
      <c r="F7" s="240"/>
      <c r="G7" s="26">
        <v>5</v>
      </c>
      <c r="H7" s="26">
        <v>6</v>
      </c>
      <c r="I7" s="26">
        <v>7</v>
      </c>
      <c r="J7" s="26">
        <v>8</v>
      </c>
      <c r="K7" s="26">
        <v>9</v>
      </c>
    </row>
    <row r="8" spans="1:11" ht="25.5" customHeight="1">
      <c r="A8" s="160" t="s">
        <v>177</v>
      </c>
      <c r="B8" s="160"/>
      <c r="C8" s="145" t="s">
        <v>200</v>
      </c>
      <c r="D8" s="139">
        <v>1223674.01</v>
      </c>
      <c r="E8" s="139">
        <v>20910</v>
      </c>
      <c r="F8" s="168">
        <f>SUM(D8:E8)</f>
        <v>1244584.01</v>
      </c>
      <c r="G8" s="148">
        <f>868327+20910</f>
        <v>889237</v>
      </c>
      <c r="H8" s="148">
        <v>0</v>
      </c>
      <c r="I8" s="148">
        <v>0</v>
      </c>
      <c r="J8" s="148">
        <v>0</v>
      </c>
      <c r="K8" s="148">
        <v>355347.01</v>
      </c>
    </row>
    <row r="9" spans="1:11" ht="20.25" customHeight="1">
      <c r="A9" s="152"/>
      <c r="B9" s="152" t="s">
        <v>201</v>
      </c>
      <c r="C9" s="88" t="s">
        <v>202</v>
      </c>
      <c r="D9" s="169">
        <v>18327</v>
      </c>
      <c r="E9" s="154">
        <v>20910</v>
      </c>
      <c r="F9" s="154">
        <f>SUM(D9:E9)</f>
        <v>39237</v>
      </c>
      <c r="G9" s="153">
        <v>20910</v>
      </c>
      <c r="H9" s="153">
        <v>0</v>
      </c>
      <c r="I9" s="153">
        <v>0</v>
      </c>
      <c r="J9" s="153">
        <v>0</v>
      </c>
      <c r="K9" s="153">
        <v>0</v>
      </c>
    </row>
    <row r="10" spans="1:11" ht="22.5" customHeight="1">
      <c r="A10" s="160" t="s">
        <v>193</v>
      </c>
      <c r="B10" s="160"/>
      <c r="C10" s="145" t="s">
        <v>196</v>
      </c>
      <c r="D10" s="139">
        <v>143115</v>
      </c>
      <c r="E10" s="139">
        <v>12000</v>
      </c>
      <c r="F10" s="168">
        <f>SUM(D10:E10)</f>
        <v>155115</v>
      </c>
      <c r="G10" s="148">
        <v>155115</v>
      </c>
      <c r="H10" s="148">
        <v>0</v>
      </c>
      <c r="I10" s="148">
        <v>0</v>
      </c>
      <c r="J10" s="148">
        <v>0</v>
      </c>
      <c r="K10" s="148">
        <v>0</v>
      </c>
    </row>
    <row r="11" spans="1:11" ht="36" customHeight="1">
      <c r="A11" s="152"/>
      <c r="B11" s="152" t="s">
        <v>194</v>
      </c>
      <c r="C11" s="88" t="s">
        <v>197</v>
      </c>
      <c r="D11" s="169">
        <v>143115</v>
      </c>
      <c r="E11" s="154">
        <v>12000</v>
      </c>
      <c r="F11" s="154">
        <f>SUM(D11:E11)</f>
        <v>155115</v>
      </c>
      <c r="G11" s="153">
        <v>12000</v>
      </c>
      <c r="H11" s="153">
        <v>0</v>
      </c>
      <c r="I11" s="153">
        <v>0</v>
      </c>
      <c r="J11" s="153">
        <v>0</v>
      </c>
      <c r="K11" s="153">
        <v>0</v>
      </c>
    </row>
    <row r="12" spans="1:11" ht="36" customHeight="1">
      <c r="A12" s="160" t="s">
        <v>203</v>
      </c>
      <c r="B12" s="152"/>
      <c r="C12" s="145" t="s">
        <v>96</v>
      </c>
      <c r="D12" s="139">
        <v>0</v>
      </c>
      <c r="E12" s="139">
        <v>30000</v>
      </c>
      <c r="F12" s="139">
        <f>D12+E12</f>
        <v>30000</v>
      </c>
      <c r="G12" s="148">
        <v>30000</v>
      </c>
      <c r="H12" s="148">
        <v>0</v>
      </c>
      <c r="I12" s="148">
        <v>0</v>
      </c>
      <c r="J12" s="148">
        <v>0</v>
      </c>
      <c r="K12" s="148">
        <v>0</v>
      </c>
    </row>
    <row r="13" spans="1:11" ht="24" customHeight="1">
      <c r="A13" s="152"/>
      <c r="B13" s="152" t="s">
        <v>204</v>
      </c>
      <c r="C13" s="88" t="s">
        <v>205</v>
      </c>
      <c r="D13" s="154">
        <v>0</v>
      </c>
      <c r="E13" s="154">
        <v>30000</v>
      </c>
      <c r="F13" s="154">
        <f>D13+E13</f>
        <v>30000</v>
      </c>
      <c r="G13" s="153">
        <v>30000</v>
      </c>
      <c r="H13" s="153">
        <v>0</v>
      </c>
      <c r="I13" s="153">
        <v>0</v>
      </c>
      <c r="J13" s="153">
        <v>0</v>
      </c>
      <c r="K13" s="153">
        <v>0</v>
      </c>
    </row>
    <row r="14" spans="1:11" ht="20.25" customHeight="1">
      <c r="A14" s="235" t="s">
        <v>7</v>
      </c>
      <c r="B14" s="236"/>
      <c r="C14" s="237"/>
      <c r="D14" s="148">
        <v>5728807.01</v>
      </c>
      <c r="E14" s="148">
        <f>E12+E10+E8</f>
        <v>62910</v>
      </c>
      <c r="F14" s="148">
        <f>D14+E14</f>
        <v>5791717.01</v>
      </c>
      <c r="G14" s="148">
        <v>4486370</v>
      </c>
      <c r="H14" s="148">
        <v>2012091</v>
      </c>
      <c r="I14" s="148">
        <v>0</v>
      </c>
      <c r="J14" s="148">
        <v>0</v>
      </c>
      <c r="K14" s="148">
        <v>1305347.01</v>
      </c>
    </row>
    <row r="15" spans="1:11" ht="20.25" customHeight="1">
      <c r="A15" s="165"/>
      <c r="B15" s="165"/>
      <c r="C15" s="165"/>
      <c r="D15" s="166"/>
      <c r="E15" s="166"/>
      <c r="F15" s="166"/>
      <c r="G15" s="166"/>
      <c r="H15" s="166"/>
      <c r="I15" s="166"/>
      <c r="J15" s="166"/>
      <c r="K15" s="166"/>
    </row>
    <row r="16" spans="1:11" ht="20.25" customHeight="1">
      <c r="A16" s="165"/>
      <c r="B16" s="165"/>
      <c r="C16" s="165"/>
      <c r="D16" s="166"/>
      <c r="E16" s="166"/>
      <c r="F16" s="166"/>
      <c r="G16" s="166"/>
      <c r="H16" s="166"/>
      <c r="I16" s="166"/>
      <c r="J16" s="166"/>
      <c r="K16" s="166"/>
    </row>
    <row r="17" spans="1:11" ht="20.25" customHeight="1">
      <c r="A17" s="165"/>
      <c r="B17" s="165"/>
      <c r="C17" s="165"/>
      <c r="D17" s="166"/>
      <c r="E17" s="166"/>
      <c r="F17" s="166"/>
      <c r="G17" s="166"/>
      <c r="H17" s="166"/>
      <c r="I17" s="166"/>
      <c r="J17" s="166"/>
      <c r="K17" s="166"/>
    </row>
    <row r="18" spans="1:11" ht="20.25" customHeight="1">
      <c r="A18" s="165"/>
      <c r="B18" s="165"/>
      <c r="C18" s="165"/>
      <c r="D18" s="166"/>
      <c r="E18" s="166"/>
      <c r="F18" s="166"/>
      <c r="G18" s="166"/>
      <c r="H18" s="166"/>
      <c r="I18" s="166"/>
      <c r="J18" s="166"/>
      <c r="K18" s="166"/>
    </row>
    <row r="19" spans="1:11" ht="20.25" customHeight="1">
      <c r="A19" s="165"/>
      <c r="B19" s="165"/>
      <c r="C19" s="165"/>
      <c r="D19" s="166"/>
      <c r="E19" s="166"/>
      <c r="F19" s="166"/>
      <c r="G19" s="166"/>
      <c r="H19" s="166"/>
      <c r="I19" s="166"/>
      <c r="J19" s="166"/>
      <c r="K19" s="166"/>
    </row>
    <row r="20" spans="1:11" ht="20.25" customHeight="1">
      <c r="A20" s="165"/>
      <c r="B20" s="165"/>
      <c r="C20" s="165"/>
      <c r="D20" s="166"/>
      <c r="E20" s="166"/>
      <c r="F20" s="166"/>
      <c r="G20" s="166"/>
      <c r="H20" s="166"/>
      <c r="I20" s="166"/>
      <c r="J20" s="166"/>
      <c r="K20" s="166"/>
    </row>
    <row r="21" spans="1:11" ht="20.25" customHeight="1">
      <c r="A21" s="165"/>
      <c r="B21" s="165"/>
      <c r="C21" s="165"/>
      <c r="D21" s="166"/>
      <c r="E21" s="166"/>
      <c r="F21" s="166"/>
      <c r="G21" s="166"/>
      <c r="H21" s="166"/>
      <c r="I21" s="166"/>
      <c r="J21" s="166"/>
      <c r="K21" s="166"/>
    </row>
    <row r="22" spans="1:11" ht="20.25" customHeight="1">
      <c r="A22" s="165"/>
      <c r="B22" s="165"/>
      <c r="C22" s="165"/>
      <c r="D22" s="166"/>
      <c r="E22" s="166"/>
      <c r="F22" s="166"/>
      <c r="G22" s="166"/>
      <c r="H22" s="166"/>
      <c r="I22" s="166"/>
      <c r="J22" s="166"/>
      <c r="K22" s="166"/>
    </row>
    <row r="23" spans="1:11" ht="20.25" customHeight="1">
      <c r="A23" s="165"/>
      <c r="B23" s="165"/>
      <c r="C23" s="165"/>
      <c r="D23" s="166"/>
      <c r="E23" s="166"/>
      <c r="F23" s="166"/>
      <c r="G23" s="166"/>
      <c r="H23" s="166"/>
      <c r="I23" s="166"/>
      <c r="J23" s="166"/>
      <c r="K23" s="166"/>
    </row>
    <row r="24" spans="1:11" ht="20.25" customHeight="1">
      <c r="A24" s="165"/>
      <c r="B24" s="165"/>
      <c r="C24" s="165"/>
      <c r="D24" s="166"/>
      <c r="E24" s="166"/>
      <c r="F24" s="166"/>
      <c r="G24" s="166"/>
      <c r="H24" s="166"/>
      <c r="I24" s="166"/>
      <c r="J24" s="166"/>
      <c r="K24" s="166"/>
    </row>
    <row r="25" spans="1:11" ht="20.25" customHeight="1">
      <c r="A25" s="165"/>
      <c r="B25" s="165"/>
      <c r="C25" s="165"/>
      <c r="D25" s="166"/>
      <c r="E25" s="166"/>
      <c r="F25" s="166"/>
      <c r="G25" s="166"/>
      <c r="H25" s="166"/>
      <c r="I25" s="166"/>
      <c r="J25" s="166"/>
      <c r="K25" s="166"/>
    </row>
    <row r="33" ht="12.75">
      <c r="G33" s="158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140625" style="19" customWidth="1"/>
    <col min="2" max="2" width="7.8515625" style="19" customWidth="1"/>
    <col min="3" max="3" width="21.421875" style="19" customWidth="1"/>
    <col min="4" max="4" width="14.57421875" style="38" customWidth="1"/>
    <col min="5" max="5" width="11.8515625" style="38" customWidth="1"/>
    <col min="6" max="6" width="12.28125" style="38" customWidth="1"/>
    <col min="7" max="7" width="14.57421875" style="64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50" t="s">
        <v>229</v>
      </c>
      <c r="D1" s="251"/>
      <c r="E1" s="251"/>
      <c r="F1" s="251"/>
      <c r="G1" s="251"/>
      <c r="H1" s="251"/>
      <c r="I1" s="251"/>
      <c r="J1" s="251"/>
      <c r="K1" s="251"/>
    </row>
    <row r="2" spans="7:11" ht="12.75">
      <c r="G2" s="252" t="s">
        <v>214</v>
      </c>
      <c r="H2" s="252"/>
      <c r="I2" s="252"/>
      <c r="J2" s="252"/>
      <c r="K2" s="252"/>
    </row>
    <row r="3" spans="1:11" ht="42.75" customHeight="1">
      <c r="A3" s="262" t="s">
        <v>129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s="131" customFormat="1" ht="45" customHeight="1">
      <c r="A4" s="257" t="s">
        <v>0</v>
      </c>
      <c r="B4" s="257" t="s">
        <v>3</v>
      </c>
      <c r="C4" s="257" t="s">
        <v>109</v>
      </c>
      <c r="D4" s="259" t="s">
        <v>130</v>
      </c>
      <c r="E4" s="260"/>
      <c r="F4" s="261"/>
      <c r="G4" s="253" t="s">
        <v>131</v>
      </c>
      <c r="H4" s="254"/>
      <c r="I4" s="255"/>
      <c r="J4" s="256" t="s">
        <v>54</v>
      </c>
      <c r="K4" s="256"/>
    </row>
    <row r="5" spans="1:11" s="131" customFormat="1" ht="65.25" customHeight="1">
      <c r="A5" s="258"/>
      <c r="B5" s="258"/>
      <c r="C5" s="258"/>
      <c r="D5" s="135" t="s">
        <v>132</v>
      </c>
      <c r="E5" s="133" t="s">
        <v>21</v>
      </c>
      <c r="F5" s="77" t="s">
        <v>133</v>
      </c>
      <c r="G5" s="135" t="s">
        <v>132</v>
      </c>
      <c r="H5" s="133" t="s">
        <v>21</v>
      </c>
      <c r="I5" s="134" t="s">
        <v>58</v>
      </c>
      <c r="J5" s="77" t="s">
        <v>125</v>
      </c>
      <c r="K5" s="77" t="s">
        <v>126</v>
      </c>
    </row>
    <row r="6" spans="1:11" ht="9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spans="1:11" s="62" customFormat="1" ht="39.75" customHeight="1">
      <c r="A7" s="140" t="s">
        <v>231</v>
      </c>
      <c r="B7" s="114"/>
      <c r="C7" s="73" t="s">
        <v>211</v>
      </c>
      <c r="D7" s="147">
        <v>0</v>
      </c>
      <c r="E7" s="147">
        <f>E8</f>
        <v>31762.02</v>
      </c>
      <c r="F7" s="147">
        <f>D7+E7</f>
        <v>31762.02</v>
      </c>
      <c r="G7" s="147">
        <v>0</v>
      </c>
      <c r="H7" s="147">
        <f>H8</f>
        <v>31762.02</v>
      </c>
      <c r="I7" s="147">
        <f>G7+H7</f>
        <v>31762.02</v>
      </c>
      <c r="J7" s="128">
        <f>J8</f>
        <v>31762.02</v>
      </c>
      <c r="K7" s="147">
        <v>0</v>
      </c>
    </row>
    <row r="8" spans="1:11" s="9" customFormat="1" ht="106.5" customHeight="1">
      <c r="A8" s="137"/>
      <c r="B8" s="105">
        <v>80153</v>
      </c>
      <c r="C8" s="88" t="s">
        <v>235</v>
      </c>
      <c r="D8" s="191">
        <v>0</v>
      </c>
      <c r="E8" s="191">
        <v>31762.02</v>
      </c>
      <c r="F8" s="191">
        <f>D8+E8</f>
        <v>31762.02</v>
      </c>
      <c r="G8" s="191">
        <v>0</v>
      </c>
      <c r="H8" s="191">
        <v>31762.02</v>
      </c>
      <c r="I8" s="191">
        <f>G8+H8</f>
        <v>31762.02</v>
      </c>
      <c r="J8" s="127">
        <v>31762.02</v>
      </c>
      <c r="K8" s="191">
        <v>0</v>
      </c>
    </row>
    <row r="9" spans="1:11" s="62" customFormat="1" ht="39.75" customHeight="1">
      <c r="A9" s="140" t="s">
        <v>207</v>
      </c>
      <c r="B9" s="114"/>
      <c r="C9" s="73" t="s">
        <v>208</v>
      </c>
      <c r="D9" s="147">
        <v>4408122</v>
      </c>
      <c r="E9" s="147">
        <v>0</v>
      </c>
      <c r="F9" s="147">
        <f>D9+E9</f>
        <v>4408122</v>
      </c>
      <c r="G9" s="147">
        <v>4408122</v>
      </c>
      <c r="H9" s="147">
        <v>0</v>
      </c>
      <c r="I9" s="147">
        <f>G9+H9</f>
        <v>4408122</v>
      </c>
      <c r="J9" s="128">
        <v>4408122</v>
      </c>
      <c r="K9" s="147">
        <v>0</v>
      </c>
    </row>
    <row r="10" spans="1:11" ht="39" customHeight="1">
      <c r="A10" s="136"/>
      <c r="B10" s="137" t="s">
        <v>233</v>
      </c>
      <c r="C10" s="8" t="s">
        <v>234</v>
      </c>
      <c r="D10" s="181">
        <v>2726956</v>
      </c>
      <c r="E10" s="181">
        <v>0</v>
      </c>
      <c r="F10" s="181">
        <f>D10+E10</f>
        <v>2726956</v>
      </c>
      <c r="G10" s="181">
        <v>2726956</v>
      </c>
      <c r="H10" s="181">
        <v>0</v>
      </c>
      <c r="I10" s="181">
        <f>G10+H10</f>
        <v>2726956</v>
      </c>
      <c r="J10" s="181">
        <v>0</v>
      </c>
      <c r="K10" s="181">
        <v>0</v>
      </c>
    </row>
    <row r="11" spans="1:11" s="62" customFormat="1" ht="34.5" customHeight="1">
      <c r="A11" s="118"/>
      <c r="B11" s="119"/>
      <c r="C11" s="116" t="s">
        <v>1</v>
      </c>
      <c r="D11" s="138">
        <v>5037931.64</v>
      </c>
      <c r="E11" s="138">
        <f>E7</f>
        <v>31762.02</v>
      </c>
      <c r="F11" s="128">
        <f>SUM(D11:E11)</f>
        <v>5069693.659999999</v>
      </c>
      <c r="G11" s="128">
        <v>5037931.64</v>
      </c>
      <c r="H11" s="138">
        <f>H7</f>
        <v>31762.02</v>
      </c>
      <c r="I11" s="128">
        <f>SUM(G11:H11)</f>
        <v>5069693.659999999</v>
      </c>
      <c r="J11" s="128">
        <f>I11</f>
        <v>5069693.659999999</v>
      </c>
      <c r="K11" s="147">
        <v>0</v>
      </c>
    </row>
    <row r="12" ht="18" customHeight="1"/>
    <row r="13" spans="1:11" s="62" customFormat="1" ht="17.25" customHeight="1">
      <c r="A13" s="19"/>
      <c r="B13" s="19"/>
      <c r="C13" s="19"/>
      <c r="D13" s="38"/>
      <c r="E13" s="38"/>
      <c r="F13" s="38"/>
      <c r="G13" s="64"/>
      <c r="H13"/>
      <c r="I13"/>
      <c r="J13"/>
      <c r="K13"/>
    </row>
    <row r="14" ht="16.5" customHeight="1"/>
    <row r="15" spans="1:11" s="62" customFormat="1" ht="29.25" customHeight="1">
      <c r="A15" s="19"/>
      <c r="B15" s="19"/>
      <c r="C15" s="19"/>
      <c r="D15" s="38"/>
      <c r="E15" s="38"/>
      <c r="F15" s="38"/>
      <c r="G15" s="64"/>
      <c r="H15"/>
      <c r="I15"/>
      <c r="J15"/>
      <c r="K15"/>
    </row>
    <row r="16" spans="1:11" s="9" customFormat="1" ht="21" customHeight="1">
      <c r="A16" s="19"/>
      <c r="B16" s="19"/>
      <c r="C16" s="19"/>
      <c r="D16" s="38"/>
      <c r="E16" s="38"/>
      <c r="F16" s="38"/>
      <c r="G16" s="64"/>
      <c r="H16"/>
      <c r="I16"/>
      <c r="J16"/>
      <c r="K16"/>
    </row>
    <row r="17" ht="19.5" customHeight="1"/>
    <row r="18" spans="1:11" s="62" customFormat="1" ht="16.5" customHeight="1">
      <c r="A18" s="19"/>
      <c r="B18" s="19"/>
      <c r="C18" s="19"/>
      <c r="D18" s="38"/>
      <c r="E18" s="38"/>
      <c r="F18" s="38"/>
      <c r="G18" s="64"/>
      <c r="H18"/>
      <c r="I18"/>
      <c r="J18"/>
      <c r="K18"/>
    </row>
    <row r="19" ht="52.5" customHeight="1"/>
    <row r="20" ht="69" customHeight="1"/>
    <row r="21" spans="1:11" s="62" customFormat="1" ht="84.75" customHeight="1">
      <c r="A21" s="19"/>
      <c r="B21" s="19"/>
      <c r="C21" s="19"/>
      <c r="D21" s="38"/>
      <c r="E21" s="38"/>
      <c r="F21" s="38"/>
      <c r="G21" s="64"/>
      <c r="H21"/>
      <c r="I21"/>
      <c r="J21"/>
      <c r="K21"/>
    </row>
    <row r="22" ht="21" customHeight="1"/>
    <row r="23" ht="50.25" customHeight="1"/>
    <row r="24" spans="1:23" s="132" customFormat="1" ht="20.25" customHeight="1">
      <c r="A24" s="19"/>
      <c r="B24" s="19"/>
      <c r="C24" s="19"/>
      <c r="D24" s="38"/>
      <c r="E24" s="38"/>
      <c r="F24" s="38"/>
      <c r="G24" s="64"/>
      <c r="H24"/>
      <c r="I24"/>
      <c r="J24"/>
      <c r="K24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ht="93.75" customHeight="1"/>
    <row r="26" spans="1:11" s="62" customFormat="1" ht="19.5" customHeight="1">
      <c r="A26" s="19"/>
      <c r="B26" s="19"/>
      <c r="C26" s="19"/>
      <c r="D26" s="38"/>
      <c r="E26" s="38"/>
      <c r="F26" s="38"/>
      <c r="G26" s="64"/>
      <c r="H26"/>
      <c r="I26"/>
      <c r="J26"/>
      <c r="K26"/>
    </row>
    <row r="27" spans="1:11" s="52" customFormat="1" ht="19.5" customHeight="1">
      <c r="A27" s="19"/>
      <c r="B27" s="19"/>
      <c r="C27" s="19"/>
      <c r="D27" s="38"/>
      <c r="E27" s="38"/>
      <c r="F27" s="38"/>
      <c r="G27" s="64"/>
      <c r="H27"/>
      <c r="I27"/>
      <c r="J27"/>
      <c r="K27"/>
    </row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3" customWidth="1"/>
    <col min="3" max="3" width="7.421875" style="96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9"/>
      <c r="B1" s="91"/>
      <c r="C1" s="95"/>
      <c r="D1" s="19"/>
      <c r="E1" s="38"/>
      <c r="F1" s="38"/>
      <c r="G1" s="38"/>
      <c r="H1" s="38"/>
      <c r="I1" s="38"/>
      <c r="J1" s="38"/>
      <c r="K1" s="2" t="s">
        <v>216</v>
      </c>
      <c r="M1" s="17"/>
    </row>
    <row r="2" spans="1:13" ht="12.75">
      <c r="A2" s="19"/>
      <c r="B2" s="91"/>
      <c r="C2" s="95"/>
      <c r="D2" s="19"/>
      <c r="E2" s="38"/>
      <c r="F2" s="38"/>
      <c r="G2" s="38"/>
      <c r="H2" s="38"/>
      <c r="I2" s="38"/>
      <c r="J2" s="38"/>
      <c r="K2" s="2" t="s">
        <v>165</v>
      </c>
      <c r="M2" s="17"/>
    </row>
    <row r="3" spans="1:13" ht="12.75">
      <c r="A3" s="19"/>
      <c r="B3" s="91"/>
      <c r="C3" s="95"/>
      <c r="D3" s="19"/>
      <c r="E3" s="38"/>
      <c r="F3" s="38"/>
      <c r="G3" s="38"/>
      <c r="H3" s="38"/>
      <c r="I3" s="38"/>
      <c r="J3" s="38"/>
      <c r="K3" s="2"/>
      <c r="M3" s="17"/>
    </row>
    <row r="4" spans="1:11" ht="16.5" customHeight="1">
      <c r="A4" s="263" t="s">
        <v>172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11" ht="12.75" customHeight="1">
      <c r="A5" s="264" t="s">
        <v>32</v>
      </c>
      <c r="B5" s="265" t="s">
        <v>0</v>
      </c>
      <c r="C5" s="265" t="s">
        <v>33</v>
      </c>
      <c r="D5" s="266" t="s">
        <v>34</v>
      </c>
      <c r="E5" s="256" t="s">
        <v>35</v>
      </c>
      <c r="F5" s="256" t="s">
        <v>36</v>
      </c>
      <c r="G5" s="256"/>
      <c r="H5" s="256"/>
      <c r="I5" s="256"/>
      <c r="J5" s="256"/>
      <c r="K5" s="266" t="s">
        <v>37</v>
      </c>
    </row>
    <row r="6" spans="1:11" ht="12.75" customHeight="1">
      <c r="A6" s="264"/>
      <c r="B6" s="265"/>
      <c r="C6" s="265"/>
      <c r="D6" s="266"/>
      <c r="E6" s="256"/>
      <c r="F6" s="256" t="s">
        <v>182</v>
      </c>
      <c r="G6" s="256" t="s">
        <v>38</v>
      </c>
      <c r="H6" s="256"/>
      <c r="I6" s="256"/>
      <c r="J6" s="256"/>
      <c r="K6" s="266"/>
    </row>
    <row r="7" spans="1:11" ht="12.75" customHeight="1">
      <c r="A7" s="264"/>
      <c r="B7" s="265"/>
      <c r="C7" s="265"/>
      <c r="D7" s="266"/>
      <c r="E7" s="256"/>
      <c r="F7" s="256"/>
      <c r="G7" s="256" t="s">
        <v>39</v>
      </c>
      <c r="H7" s="256" t="s">
        <v>40</v>
      </c>
      <c r="I7" s="256" t="s">
        <v>41</v>
      </c>
      <c r="J7" s="256" t="s">
        <v>42</v>
      </c>
      <c r="K7" s="266"/>
    </row>
    <row r="8" spans="1:11" ht="12.75">
      <c r="A8" s="264"/>
      <c r="B8" s="265"/>
      <c r="C8" s="265"/>
      <c r="D8" s="266"/>
      <c r="E8" s="256"/>
      <c r="F8" s="256"/>
      <c r="G8" s="256"/>
      <c r="H8" s="256"/>
      <c r="I8" s="256"/>
      <c r="J8" s="256"/>
      <c r="K8" s="266"/>
    </row>
    <row r="9" spans="1:11" ht="102" customHeight="1">
      <c r="A9" s="264"/>
      <c r="B9" s="265"/>
      <c r="C9" s="265"/>
      <c r="D9" s="266"/>
      <c r="E9" s="256"/>
      <c r="F9" s="256"/>
      <c r="G9" s="256"/>
      <c r="H9" s="256"/>
      <c r="I9" s="256"/>
      <c r="J9" s="256"/>
      <c r="K9" s="266"/>
    </row>
    <row r="10" spans="1:11" ht="12.75">
      <c r="A10" s="39">
        <v>1</v>
      </c>
      <c r="B10" s="92">
        <v>2</v>
      </c>
      <c r="C10" s="92">
        <v>3</v>
      </c>
      <c r="D10" s="39">
        <v>5</v>
      </c>
      <c r="E10" s="40">
        <v>6</v>
      </c>
      <c r="F10" s="40">
        <v>7</v>
      </c>
      <c r="G10" s="40">
        <v>8</v>
      </c>
      <c r="H10" s="40">
        <v>9</v>
      </c>
      <c r="I10" s="40">
        <v>10</v>
      </c>
      <c r="J10" s="40">
        <v>11</v>
      </c>
      <c r="K10" s="39">
        <v>12</v>
      </c>
    </row>
    <row r="11" spans="1:11" ht="42" customHeight="1">
      <c r="A11" s="124">
        <v>1</v>
      </c>
      <c r="B11" s="178" t="s">
        <v>179</v>
      </c>
      <c r="C11" s="178" t="s">
        <v>180</v>
      </c>
      <c r="D11" s="88" t="s">
        <v>181</v>
      </c>
      <c r="E11" s="41">
        <v>24000</v>
      </c>
      <c r="F11" s="41">
        <v>24000</v>
      </c>
      <c r="G11" s="41">
        <v>24000</v>
      </c>
      <c r="H11" s="41">
        <v>0</v>
      </c>
      <c r="I11" s="126" t="s">
        <v>175</v>
      </c>
      <c r="J11" s="41">
        <v>0</v>
      </c>
      <c r="K11" s="88" t="s">
        <v>183</v>
      </c>
    </row>
    <row r="12" spans="1:11" ht="32.25" customHeight="1">
      <c r="A12" s="124">
        <v>2</v>
      </c>
      <c r="B12" s="178" t="s">
        <v>177</v>
      </c>
      <c r="C12" s="178" t="s">
        <v>201</v>
      </c>
      <c r="D12" s="88" t="s">
        <v>210</v>
      </c>
      <c r="E12" s="41">
        <v>20910</v>
      </c>
      <c r="F12" s="41">
        <v>20910</v>
      </c>
      <c r="G12" s="41">
        <v>20910</v>
      </c>
      <c r="H12" s="41">
        <v>0</v>
      </c>
      <c r="I12" s="126" t="s">
        <v>175</v>
      </c>
      <c r="J12" s="41">
        <v>0</v>
      </c>
      <c r="K12" s="88" t="s">
        <v>183</v>
      </c>
    </row>
    <row r="13" spans="1:11" ht="46.5" customHeight="1">
      <c r="A13" s="124">
        <v>3</v>
      </c>
      <c r="B13" s="178" t="s">
        <v>193</v>
      </c>
      <c r="C13" s="178" t="s">
        <v>194</v>
      </c>
      <c r="D13" s="88" t="s">
        <v>195</v>
      </c>
      <c r="E13" s="41">
        <v>143115</v>
      </c>
      <c r="F13" s="41">
        <v>143115</v>
      </c>
      <c r="G13" s="41">
        <v>143115</v>
      </c>
      <c r="H13" s="41">
        <v>0</v>
      </c>
      <c r="I13" s="126" t="s">
        <v>175</v>
      </c>
      <c r="J13" s="41">
        <v>0</v>
      </c>
      <c r="K13" s="88" t="s">
        <v>183</v>
      </c>
    </row>
    <row r="14" spans="1:11" ht="57" customHeight="1">
      <c r="A14" s="124">
        <v>4</v>
      </c>
      <c r="B14" s="178" t="s">
        <v>193</v>
      </c>
      <c r="C14" s="178" t="s">
        <v>194</v>
      </c>
      <c r="D14" s="88" t="s">
        <v>209</v>
      </c>
      <c r="E14" s="41">
        <v>12000</v>
      </c>
      <c r="F14" s="41">
        <v>12000</v>
      </c>
      <c r="G14" s="41">
        <v>12000</v>
      </c>
      <c r="H14" s="41">
        <v>0</v>
      </c>
      <c r="I14" s="126" t="s">
        <v>175</v>
      </c>
      <c r="J14" s="41">
        <v>0</v>
      </c>
      <c r="K14" s="88" t="s">
        <v>183</v>
      </c>
    </row>
    <row r="15" spans="1:11" ht="41.25" customHeight="1">
      <c r="A15" s="124">
        <v>5</v>
      </c>
      <c r="B15" s="178" t="s">
        <v>190</v>
      </c>
      <c r="C15" s="178" t="s">
        <v>191</v>
      </c>
      <c r="D15" s="88" t="s">
        <v>192</v>
      </c>
      <c r="E15" s="41">
        <v>100000</v>
      </c>
      <c r="F15" s="41">
        <v>100000</v>
      </c>
      <c r="G15" s="41">
        <v>0</v>
      </c>
      <c r="H15" s="41">
        <v>0</v>
      </c>
      <c r="I15" s="126" t="s">
        <v>175</v>
      </c>
      <c r="J15" s="41">
        <v>100000</v>
      </c>
      <c r="K15" s="88" t="s">
        <v>183</v>
      </c>
    </row>
    <row r="16" spans="1:11" ht="45" customHeight="1">
      <c r="A16" s="124">
        <v>6</v>
      </c>
      <c r="B16" s="176" t="s">
        <v>116</v>
      </c>
      <c r="C16" s="176" t="s">
        <v>118</v>
      </c>
      <c r="D16" s="125" t="s">
        <v>174</v>
      </c>
      <c r="E16" s="41">
        <v>40000</v>
      </c>
      <c r="F16" s="41">
        <v>40000</v>
      </c>
      <c r="G16" s="41">
        <v>40000</v>
      </c>
      <c r="H16" s="41">
        <v>0</v>
      </c>
      <c r="I16" s="126" t="s">
        <v>175</v>
      </c>
      <c r="J16" s="41">
        <v>0</v>
      </c>
      <c r="K16" s="125" t="s">
        <v>176</v>
      </c>
    </row>
    <row r="17" spans="1:11" s="75" customFormat="1" ht="18" customHeight="1">
      <c r="A17" s="267" t="s">
        <v>1</v>
      </c>
      <c r="B17" s="267"/>
      <c r="C17" s="267"/>
      <c r="D17" s="267"/>
      <c r="E17" s="141">
        <f>SUM(E11:E16)</f>
        <v>340025</v>
      </c>
      <c r="F17" s="141">
        <f>SUM(F11:F16)</f>
        <v>340025</v>
      </c>
      <c r="G17" s="141">
        <f>SUM(G11:G16)</f>
        <v>240025</v>
      </c>
      <c r="H17" s="141">
        <v>0</v>
      </c>
      <c r="I17" s="141">
        <v>0</v>
      </c>
      <c r="J17" s="141">
        <v>100000</v>
      </c>
      <c r="K17" s="42" t="s">
        <v>49</v>
      </c>
    </row>
    <row r="18" spans="1:11" s="75" customFormat="1" ht="12.75">
      <c r="A18" s="19"/>
      <c r="B18" s="91"/>
      <c r="C18" s="95"/>
      <c r="D18" s="19"/>
      <c r="E18" s="38"/>
      <c r="F18" s="38"/>
      <c r="G18" s="38"/>
      <c r="H18" s="38"/>
      <c r="I18" s="38"/>
      <c r="J18" s="38"/>
      <c r="K18" s="19"/>
    </row>
    <row r="19" spans="1:11" s="75" customFormat="1" ht="12.75">
      <c r="A19" s="19" t="s">
        <v>50</v>
      </c>
      <c r="B19" s="91"/>
      <c r="C19" s="95"/>
      <c r="D19" s="19"/>
      <c r="E19" s="38"/>
      <c r="F19" s="38"/>
      <c r="G19" s="38"/>
      <c r="H19" s="38"/>
      <c r="I19" s="38"/>
      <c r="J19" s="38"/>
      <c r="K19" s="19"/>
    </row>
    <row r="20" spans="1:11" s="75" customFormat="1" ht="12.75">
      <c r="A20" s="19" t="s">
        <v>51</v>
      </c>
      <c r="B20" s="91"/>
      <c r="C20" s="95"/>
      <c r="D20" s="19"/>
      <c r="E20" s="38"/>
      <c r="F20" s="38"/>
      <c r="G20" s="38"/>
      <c r="H20" s="38"/>
      <c r="I20" s="38"/>
      <c r="J20" s="38"/>
      <c r="K20" s="19"/>
    </row>
    <row r="21" spans="1:11" s="75" customFormat="1" ht="12.75">
      <c r="A21" s="19" t="s">
        <v>99</v>
      </c>
      <c r="B21" s="91"/>
      <c r="C21" s="95"/>
      <c r="D21" s="19"/>
      <c r="E21" s="38"/>
      <c r="F21" s="38"/>
      <c r="G21" s="38"/>
      <c r="H21" s="38"/>
      <c r="I21" s="38"/>
      <c r="J21" s="38"/>
      <c r="K21" s="19"/>
    </row>
    <row r="22" spans="1:11" s="75" customFormat="1" ht="12.75">
      <c r="A22" s="19"/>
      <c r="B22" s="91" t="s">
        <v>111</v>
      </c>
      <c r="C22" s="95"/>
      <c r="D22" s="19"/>
      <c r="E22" s="38"/>
      <c r="F22" s="38"/>
      <c r="G22" s="38"/>
      <c r="H22" s="38"/>
      <c r="I22" s="38"/>
      <c r="J22" s="38"/>
      <c r="K22" s="19"/>
    </row>
    <row r="23" spans="1:11" s="75" customFormat="1" ht="12.75">
      <c r="A23" s="19" t="s">
        <v>52</v>
      </c>
      <c r="B23" s="91"/>
      <c r="C23" s="95"/>
      <c r="D23" s="19"/>
      <c r="E23" s="38"/>
      <c r="F23" s="38"/>
      <c r="G23" s="38"/>
      <c r="H23" s="38"/>
      <c r="I23" s="38"/>
      <c r="J23" s="38"/>
      <c r="K23" s="19"/>
    </row>
    <row r="24" spans="1:11" s="75" customFormat="1" ht="48" customHeight="1" hidden="1">
      <c r="A24" s="19" t="s">
        <v>112</v>
      </c>
      <c r="B24" s="91"/>
      <c r="C24" s="95"/>
      <c r="D24" s="19"/>
      <c r="E24" s="38"/>
      <c r="F24" s="38"/>
      <c r="G24" s="38"/>
      <c r="H24" s="38"/>
      <c r="I24" s="38"/>
      <c r="J24" s="38"/>
      <c r="K24" s="19"/>
    </row>
    <row r="25" spans="1:11" s="75" customFormat="1" ht="48" customHeight="1" hidden="1">
      <c r="A25" s="19" t="s">
        <v>51</v>
      </c>
      <c r="B25" s="91"/>
      <c r="C25" s="95"/>
      <c r="D25" s="19"/>
      <c r="E25" s="38"/>
      <c r="F25" s="38"/>
      <c r="G25" s="38"/>
      <c r="H25" s="38"/>
      <c r="I25" s="38"/>
      <c r="J25" s="38"/>
      <c r="K25" s="19"/>
    </row>
    <row r="26" s="75" customFormat="1" ht="12.75"/>
    <row r="27" s="75" customFormat="1" ht="12.75"/>
    <row r="28" s="75" customFormat="1" ht="12.75"/>
    <row r="29" s="75" customFormat="1" ht="12.75"/>
    <row r="30" s="75" customFormat="1" ht="12.75"/>
    <row r="31" s="75" customFormat="1" ht="12.75"/>
    <row r="32" s="75" customFormat="1" ht="12.75"/>
    <row r="33" s="75" customFormat="1" ht="12.75"/>
    <row r="34" s="75" customFormat="1" ht="12.75" hidden="1"/>
    <row r="35" s="75" customFormat="1" ht="12.75"/>
    <row r="36" s="75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A17:D17"/>
    <mergeCell ref="G7:G9"/>
    <mergeCell ref="H7:H9"/>
    <mergeCell ref="G6:J6"/>
    <mergeCell ref="J7:J9"/>
    <mergeCell ref="A4:K4"/>
    <mergeCell ref="A5:A9"/>
    <mergeCell ref="B5:B9"/>
    <mergeCell ref="C5:C9"/>
    <mergeCell ref="D5:D9"/>
    <mergeCell ref="E5:E9"/>
    <mergeCell ref="F5:J5"/>
    <mergeCell ref="K5:K9"/>
    <mergeCell ref="I7:I9"/>
    <mergeCell ref="F6:F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9"/>
      <c r="B1" s="19"/>
      <c r="C1" s="19"/>
      <c r="D1" s="17"/>
      <c r="E1" s="2" t="s">
        <v>217</v>
      </c>
      <c r="F1" s="17"/>
      <c r="G1" s="17"/>
    </row>
    <row r="2" spans="1:7" ht="12.75">
      <c r="A2" s="19"/>
      <c r="B2" s="19"/>
      <c r="C2" s="19"/>
      <c r="D2" s="17"/>
      <c r="E2" s="2" t="s">
        <v>165</v>
      </c>
      <c r="F2" s="17"/>
      <c r="G2" s="17"/>
    </row>
    <row r="3" spans="1:7" ht="12.75">
      <c r="A3" s="19"/>
      <c r="B3" s="19"/>
      <c r="C3" s="19"/>
      <c r="D3" s="17"/>
      <c r="E3" s="2"/>
      <c r="F3" s="17"/>
      <c r="G3" s="17"/>
    </row>
    <row r="4" spans="1:8" ht="12" customHeight="1">
      <c r="A4" s="271"/>
      <c r="B4" s="271"/>
      <c r="C4" s="271"/>
      <c r="D4" s="271"/>
      <c r="E4" s="271"/>
      <c r="F4" s="271"/>
      <c r="G4" s="271"/>
      <c r="H4" s="271"/>
    </row>
    <row r="5" spans="1:8" ht="34.5" customHeight="1">
      <c r="A5" s="272" t="s">
        <v>171</v>
      </c>
      <c r="B5" s="272"/>
      <c r="C5" s="272"/>
      <c r="D5" s="272"/>
      <c r="E5" s="272"/>
      <c r="F5" s="66"/>
      <c r="G5" s="66"/>
      <c r="H5" s="67"/>
    </row>
    <row r="6" spans="1:8" ht="12.75">
      <c r="A6" s="273" t="s">
        <v>32</v>
      </c>
      <c r="B6" s="273" t="s">
        <v>0</v>
      </c>
      <c r="C6" s="273" t="s">
        <v>3</v>
      </c>
      <c r="D6" s="276" t="s">
        <v>97</v>
      </c>
      <c r="E6" s="279" t="s">
        <v>98</v>
      </c>
      <c r="F6" s="69"/>
      <c r="G6" s="69"/>
      <c r="H6" s="70"/>
    </row>
    <row r="7" spans="1:8" ht="9.75" customHeight="1">
      <c r="A7" s="274"/>
      <c r="B7" s="274"/>
      <c r="C7" s="274"/>
      <c r="D7" s="277"/>
      <c r="E7" s="280"/>
      <c r="F7" s="65"/>
      <c r="G7" s="65"/>
      <c r="H7" s="71"/>
    </row>
    <row r="8" spans="1:8" ht="3" customHeight="1" hidden="1">
      <c r="A8" s="275"/>
      <c r="B8" s="275"/>
      <c r="C8" s="275"/>
      <c r="D8" s="278"/>
      <c r="E8" s="281"/>
      <c r="F8" s="69"/>
      <c r="G8" s="69"/>
      <c r="H8" s="70"/>
    </row>
    <row r="9" spans="1:8" ht="12.75">
      <c r="A9" s="142">
        <v>1</v>
      </c>
      <c r="B9" s="142">
        <v>2</v>
      </c>
      <c r="C9" s="142">
        <v>3</v>
      </c>
      <c r="D9" s="142">
        <v>4</v>
      </c>
      <c r="E9" s="143">
        <v>5</v>
      </c>
      <c r="F9" s="65"/>
      <c r="G9" s="65"/>
      <c r="H9" s="71"/>
    </row>
    <row r="10" spans="1:8" s="87" customFormat="1" ht="29.25" customHeight="1">
      <c r="A10" s="97"/>
      <c r="B10" s="97"/>
      <c r="C10" s="97"/>
      <c r="D10" s="98" t="s">
        <v>124</v>
      </c>
      <c r="E10" s="151">
        <f>SUM(E11:E17)</f>
        <v>1273747.01</v>
      </c>
      <c r="F10" s="69"/>
      <c r="G10" s="69"/>
      <c r="H10" s="144"/>
    </row>
    <row r="11" spans="1:8" ht="20.25" customHeight="1">
      <c r="A11" s="170">
        <v>1</v>
      </c>
      <c r="B11" s="170">
        <v>600</v>
      </c>
      <c r="C11" s="170">
        <v>60013</v>
      </c>
      <c r="D11" s="171" t="s">
        <v>199</v>
      </c>
      <c r="E11" s="172">
        <v>100000</v>
      </c>
      <c r="F11" s="65"/>
      <c r="G11" s="65"/>
      <c r="H11" s="55"/>
    </row>
    <row r="12" spans="1:11" ht="20.25" customHeight="1">
      <c r="A12" s="170">
        <v>2</v>
      </c>
      <c r="B12" s="179" t="s">
        <v>177</v>
      </c>
      <c r="C12" s="179" t="s">
        <v>178</v>
      </c>
      <c r="D12" s="171" t="s">
        <v>184</v>
      </c>
      <c r="E12" s="172">
        <v>750000</v>
      </c>
      <c r="F12" s="65"/>
      <c r="G12" s="65"/>
      <c r="H12" s="55"/>
      <c r="K12" s="64"/>
    </row>
    <row r="13" spans="1:11" ht="20.25" customHeight="1">
      <c r="A13" s="170">
        <v>3</v>
      </c>
      <c r="B13" s="179" t="s">
        <v>177</v>
      </c>
      <c r="C13" s="179" t="s">
        <v>178</v>
      </c>
      <c r="D13" s="171" t="s">
        <v>184</v>
      </c>
      <c r="E13" s="172">
        <v>13900</v>
      </c>
      <c r="F13" s="65"/>
      <c r="G13" s="65"/>
      <c r="H13" s="55"/>
      <c r="K13" s="64"/>
    </row>
    <row r="14" spans="1:11" ht="20.25" customHeight="1">
      <c r="A14" s="170">
        <v>4</v>
      </c>
      <c r="B14" s="179" t="s">
        <v>177</v>
      </c>
      <c r="C14" s="179" t="s">
        <v>178</v>
      </c>
      <c r="D14" s="171" t="s">
        <v>184</v>
      </c>
      <c r="E14" s="182">
        <v>355347.01</v>
      </c>
      <c r="F14" s="65"/>
      <c r="G14" s="65"/>
      <c r="H14" s="55"/>
      <c r="K14" s="64"/>
    </row>
    <row r="15" spans="1:11" ht="20.25" customHeight="1">
      <c r="A15" s="170">
        <v>5</v>
      </c>
      <c r="B15" s="179" t="s">
        <v>203</v>
      </c>
      <c r="C15" s="179" t="s">
        <v>204</v>
      </c>
      <c r="D15" s="171" t="s">
        <v>222</v>
      </c>
      <c r="E15" s="182">
        <v>30000</v>
      </c>
      <c r="F15" s="65"/>
      <c r="G15" s="65"/>
      <c r="H15" s="55"/>
      <c r="K15" s="64"/>
    </row>
    <row r="16" spans="1:11" ht="30" customHeight="1">
      <c r="A16" s="170">
        <v>6</v>
      </c>
      <c r="B16" s="179" t="s">
        <v>203</v>
      </c>
      <c r="C16" s="179" t="s">
        <v>206</v>
      </c>
      <c r="D16" s="171" t="s">
        <v>223</v>
      </c>
      <c r="E16" s="182">
        <v>20000</v>
      </c>
      <c r="F16" s="65"/>
      <c r="G16" s="65"/>
      <c r="H16" s="55"/>
      <c r="K16" s="64"/>
    </row>
    <row r="17" spans="1:8" ht="20.25" customHeight="1">
      <c r="A17" s="156">
        <v>7</v>
      </c>
      <c r="B17" s="156">
        <v>801</v>
      </c>
      <c r="C17" s="156">
        <v>80195</v>
      </c>
      <c r="D17" s="173" t="s">
        <v>122</v>
      </c>
      <c r="E17" s="150">
        <v>4500</v>
      </c>
      <c r="F17" s="65"/>
      <c r="G17" s="65"/>
      <c r="H17" s="55"/>
    </row>
    <row r="18" spans="1:8" ht="33.75" customHeight="1">
      <c r="A18" s="99"/>
      <c r="B18" s="99"/>
      <c r="C18" s="99"/>
      <c r="D18" s="100" t="s">
        <v>127</v>
      </c>
      <c r="E18" s="128">
        <f>SUM(E19:H23)</f>
        <v>343000</v>
      </c>
      <c r="F18" s="65"/>
      <c r="G18" s="65"/>
      <c r="H18" s="55"/>
    </row>
    <row r="19" spans="1:8" ht="30.75" customHeight="1">
      <c r="A19" s="156">
        <v>1</v>
      </c>
      <c r="B19" s="156">
        <v>921</v>
      </c>
      <c r="C19" s="156">
        <v>92105</v>
      </c>
      <c r="D19" s="149" t="s">
        <v>119</v>
      </c>
      <c r="E19" s="174">
        <v>25000</v>
      </c>
      <c r="F19" s="65"/>
      <c r="G19" s="65"/>
      <c r="H19" s="55"/>
    </row>
    <row r="20" spans="1:8" ht="31.5" customHeight="1">
      <c r="A20" s="156">
        <v>2</v>
      </c>
      <c r="B20" s="156">
        <v>921</v>
      </c>
      <c r="C20" s="156">
        <v>92195</v>
      </c>
      <c r="D20" s="175" t="s">
        <v>120</v>
      </c>
      <c r="E20" s="174">
        <v>8000</v>
      </c>
      <c r="F20" s="65"/>
      <c r="G20" s="65"/>
      <c r="H20" s="55"/>
    </row>
    <row r="21" spans="1:8" ht="45" customHeight="1">
      <c r="A21" s="156">
        <v>3</v>
      </c>
      <c r="B21" s="156">
        <v>921</v>
      </c>
      <c r="C21" s="156">
        <v>92195</v>
      </c>
      <c r="D21" s="149" t="s">
        <v>121</v>
      </c>
      <c r="E21" s="174">
        <v>30000</v>
      </c>
      <c r="F21" s="65"/>
      <c r="G21" s="65"/>
      <c r="H21" s="55"/>
    </row>
    <row r="22" spans="1:13" ht="31.5" customHeight="1">
      <c r="A22" s="156">
        <v>4</v>
      </c>
      <c r="B22" s="156">
        <v>921</v>
      </c>
      <c r="C22" s="156">
        <v>92120</v>
      </c>
      <c r="D22" s="149" t="s">
        <v>114</v>
      </c>
      <c r="E22" s="174">
        <v>100000</v>
      </c>
      <c r="F22" s="65"/>
      <c r="G22" s="65"/>
      <c r="H22" s="55"/>
      <c r="K22" s="52"/>
      <c r="L22" s="52"/>
      <c r="M22" s="52"/>
    </row>
    <row r="23" spans="1:13" ht="45" customHeight="1">
      <c r="A23" s="156">
        <v>5</v>
      </c>
      <c r="B23" s="156">
        <v>926</v>
      </c>
      <c r="C23" s="156">
        <v>92605</v>
      </c>
      <c r="D23" s="149" t="s">
        <v>128</v>
      </c>
      <c r="E23" s="174">
        <v>180000</v>
      </c>
      <c r="F23" s="65"/>
      <c r="G23" s="65"/>
      <c r="H23" s="55"/>
      <c r="K23" s="52"/>
      <c r="L23" s="115"/>
      <c r="M23" s="52"/>
    </row>
    <row r="24" spans="1:13" ht="23.25" customHeight="1">
      <c r="A24" s="268" t="s">
        <v>1</v>
      </c>
      <c r="B24" s="269"/>
      <c r="C24" s="269"/>
      <c r="D24" s="270"/>
      <c r="E24" s="147">
        <f>E10+E18</f>
        <v>1616747.01</v>
      </c>
      <c r="F24" s="65"/>
      <c r="G24" s="65"/>
      <c r="H24" s="55"/>
      <c r="K24" s="52"/>
      <c r="L24" s="52"/>
      <c r="M24" s="52"/>
    </row>
    <row r="25" spans="1:8" ht="12.75">
      <c r="A25" s="55"/>
      <c r="B25" s="55"/>
      <c r="C25" s="55"/>
      <c r="D25" s="65"/>
      <c r="E25" s="65"/>
      <c r="F25" s="65"/>
      <c r="G25" s="65"/>
      <c r="H25" s="55"/>
    </row>
    <row r="26" spans="1:8" ht="12.75">
      <c r="A26" s="55"/>
      <c r="B26" s="55"/>
      <c r="C26" s="55"/>
      <c r="D26" s="65"/>
      <c r="E26" s="65"/>
      <c r="F26" s="65"/>
      <c r="G26" s="65"/>
      <c r="H26" s="55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9"/>
      <c r="B1" s="19"/>
      <c r="C1" s="19"/>
      <c r="D1" s="63"/>
      <c r="E1" s="2" t="s">
        <v>198</v>
      </c>
    </row>
    <row r="2" spans="1:5" ht="12.75">
      <c r="A2" s="19"/>
      <c r="B2" s="19"/>
      <c r="C2" s="19"/>
      <c r="D2" s="17"/>
      <c r="E2" s="2" t="s">
        <v>165</v>
      </c>
    </row>
    <row r="3" spans="1:5" ht="15.75">
      <c r="A3" s="271"/>
      <c r="B3" s="271"/>
      <c r="C3" s="271"/>
      <c r="D3" s="271"/>
      <c r="E3" s="271"/>
    </row>
    <row r="4" ht="12.75">
      <c r="E4" s="64"/>
    </row>
    <row r="5" ht="12.75">
      <c r="E5" s="64"/>
    </row>
    <row r="6" spans="1:5" ht="15.75">
      <c r="A6" s="272" t="s">
        <v>170</v>
      </c>
      <c r="B6" s="272"/>
      <c r="C6" s="272"/>
      <c r="D6" s="272"/>
      <c r="E6" s="272"/>
    </row>
    <row r="7" spans="4:5" ht="12.75">
      <c r="D7" s="19"/>
      <c r="E7" s="68"/>
    </row>
    <row r="8" spans="1:5" ht="12.75">
      <c r="A8" s="264" t="s">
        <v>32</v>
      </c>
      <c r="B8" s="264" t="s">
        <v>0</v>
      </c>
      <c r="C8" s="264" t="s">
        <v>3</v>
      </c>
      <c r="D8" s="266" t="s">
        <v>97</v>
      </c>
      <c r="E8" s="285" t="s">
        <v>98</v>
      </c>
    </row>
    <row r="9" spans="1:5" ht="12.75">
      <c r="A9" s="264"/>
      <c r="B9" s="264"/>
      <c r="C9" s="264"/>
      <c r="D9" s="266"/>
      <c r="E9" s="286"/>
    </row>
    <row r="10" spans="1:5" ht="12.75">
      <c r="A10" s="264"/>
      <c r="B10" s="264"/>
      <c r="C10" s="264"/>
      <c r="D10" s="266"/>
      <c r="E10" s="287"/>
    </row>
    <row r="11" spans="1:5" ht="12.75">
      <c r="A11" s="39">
        <v>1</v>
      </c>
      <c r="B11" s="39">
        <v>2</v>
      </c>
      <c r="C11" s="39">
        <v>3</v>
      </c>
      <c r="D11" s="39">
        <v>4</v>
      </c>
      <c r="E11" s="40">
        <v>5</v>
      </c>
    </row>
    <row r="12" spans="1:5" ht="29.25" customHeight="1">
      <c r="A12" s="156">
        <v>1</v>
      </c>
      <c r="B12" s="156">
        <v>801</v>
      </c>
      <c r="C12" s="156">
        <v>80104</v>
      </c>
      <c r="D12" s="149" t="s">
        <v>166</v>
      </c>
      <c r="E12" s="150">
        <v>915000</v>
      </c>
    </row>
    <row r="13" spans="1:5" ht="29.25" customHeight="1">
      <c r="A13" s="156">
        <v>2</v>
      </c>
      <c r="B13" s="156">
        <v>801</v>
      </c>
      <c r="C13" s="156">
        <v>80149</v>
      </c>
      <c r="D13" s="149" t="s">
        <v>166</v>
      </c>
      <c r="E13" s="150">
        <v>68352</v>
      </c>
    </row>
    <row r="14" spans="1:5" ht="29.25" customHeight="1">
      <c r="A14" s="156">
        <v>3</v>
      </c>
      <c r="B14" s="156">
        <v>921</v>
      </c>
      <c r="C14" s="156">
        <v>92116</v>
      </c>
      <c r="D14" s="149" t="s">
        <v>137</v>
      </c>
      <c r="E14" s="150">
        <v>380584</v>
      </c>
    </row>
    <row r="15" spans="1:5" ht="24.75" customHeight="1">
      <c r="A15" s="282" t="s">
        <v>1</v>
      </c>
      <c r="B15" s="283"/>
      <c r="C15" s="283"/>
      <c r="D15" s="284"/>
      <c r="E15" s="51">
        <f>SUM(E12:E14)</f>
        <v>1363936</v>
      </c>
    </row>
    <row r="33" spans="3:4" ht="12.75">
      <c r="C33" s="167"/>
      <c r="D33" s="167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9"/>
      <c r="B1" s="19"/>
      <c r="C1" s="19"/>
      <c r="D1" s="38"/>
      <c r="E1" s="38"/>
      <c r="F1" s="38"/>
      <c r="G1" s="2" t="s">
        <v>218</v>
      </c>
    </row>
    <row r="2" spans="1:7" ht="12.75">
      <c r="A2" s="19"/>
      <c r="B2" s="19"/>
      <c r="C2" s="19"/>
      <c r="D2" s="38"/>
      <c r="E2" s="38"/>
      <c r="F2" s="38"/>
      <c r="G2" s="2" t="s">
        <v>214</v>
      </c>
    </row>
    <row r="3" spans="1:7" ht="12.75">
      <c r="A3" s="19"/>
      <c r="B3" s="19"/>
      <c r="C3" s="19"/>
      <c r="D3" s="38"/>
      <c r="E3" s="38"/>
      <c r="F3" s="38"/>
      <c r="G3" s="117"/>
    </row>
    <row r="4" spans="1:7" ht="25.5" customHeight="1">
      <c r="A4" s="288" t="s">
        <v>213</v>
      </c>
      <c r="B4" s="288"/>
      <c r="C4" s="288"/>
      <c r="D4" s="288"/>
      <c r="E4" s="288"/>
      <c r="F4" s="288"/>
      <c r="G4" s="288"/>
    </row>
    <row r="5" spans="1:7" ht="12.75" customHeight="1">
      <c r="A5" s="264" t="s">
        <v>0</v>
      </c>
      <c r="B5" s="257" t="s">
        <v>3</v>
      </c>
      <c r="C5" s="257" t="s">
        <v>109</v>
      </c>
      <c r="D5" s="256" t="s">
        <v>130</v>
      </c>
      <c r="E5" s="285" t="s">
        <v>17</v>
      </c>
      <c r="F5" s="256" t="s">
        <v>54</v>
      </c>
      <c r="G5" s="256"/>
    </row>
    <row r="6" spans="1:7" ht="31.5" customHeight="1">
      <c r="A6" s="264"/>
      <c r="B6" s="258"/>
      <c r="C6" s="258"/>
      <c r="D6" s="289"/>
      <c r="E6" s="287"/>
      <c r="F6" s="77" t="s">
        <v>125</v>
      </c>
      <c r="G6" s="77" t="s">
        <v>126</v>
      </c>
    </row>
    <row r="7" spans="1:7" ht="12.75">
      <c r="A7" s="39">
        <v>1</v>
      </c>
      <c r="B7" s="39">
        <v>2</v>
      </c>
      <c r="C7" s="39">
        <v>3</v>
      </c>
      <c r="D7" s="40">
        <v>4</v>
      </c>
      <c r="E7" s="40">
        <v>5</v>
      </c>
      <c r="F7" s="40">
        <v>6</v>
      </c>
      <c r="G7" s="40">
        <v>7</v>
      </c>
    </row>
    <row r="8" spans="1:7" s="19" customFormat="1" ht="23.25" customHeight="1">
      <c r="A8" s="99">
        <v>801</v>
      </c>
      <c r="B8" s="107"/>
      <c r="C8" s="107" t="s">
        <v>211</v>
      </c>
      <c r="D8" s="101">
        <v>45000</v>
      </c>
      <c r="E8" s="101">
        <v>45000</v>
      </c>
      <c r="F8" s="101">
        <v>45000</v>
      </c>
      <c r="G8" s="101">
        <v>0</v>
      </c>
    </row>
    <row r="9" spans="1:7" ht="45" customHeight="1">
      <c r="A9" s="105"/>
      <c r="B9" s="105">
        <v>80195</v>
      </c>
      <c r="C9" s="125" t="s">
        <v>212</v>
      </c>
      <c r="D9" s="141">
        <v>45000</v>
      </c>
      <c r="E9" s="141">
        <v>45000</v>
      </c>
      <c r="F9" s="141">
        <v>45000</v>
      </c>
      <c r="G9" s="141">
        <v>0</v>
      </c>
    </row>
    <row r="10" spans="1:7" ht="12.75">
      <c r="A10" s="118"/>
      <c r="B10" s="119"/>
      <c r="C10" s="116" t="s">
        <v>1</v>
      </c>
      <c r="D10" s="101">
        <v>45000</v>
      </c>
      <c r="E10" s="101">
        <v>45000</v>
      </c>
      <c r="F10" s="101">
        <v>45000</v>
      </c>
      <c r="G10" s="101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2022-06-24T12:16:56Z</cp:lastPrinted>
  <dcterms:created xsi:type="dcterms:W3CDTF">2010-03-08T07:45:02Z</dcterms:created>
  <dcterms:modified xsi:type="dcterms:W3CDTF">2022-06-24T12:19:09Z</dcterms:modified>
  <cp:category/>
  <cp:version/>
  <cp:contentType/>
  <cp:contentStatus/>
</cp:coreProperties>
</file>