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2" activeTab="2"/>
  </bookViews>
  <sheets>
    <sheet name="Zał. nr 1" sheetId="1" state="hidden" r:id="rId1"/>
    <sheet name="Zał. nr 2" sheetId="2" state="hidden" r:id="rId2"/>
    <sheet name="Zał. nr 2a" sheetId="3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<sst xmlns="http://schemas.openxmlformats.org/spreadsheetml/2006/main" count="1391" uniqueCount="583">
  <si>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</si>
  <si>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</si>
  <si>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</si>
  <si>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</si>
  <si>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</si>
  <si>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</si>
  <si>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</si>
  <si>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</si>
  <si>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</si>
  <si>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</si>
  <si>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</si>
  <si>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</si>
  <si>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</si>
  <si>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</si>
  <si>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</si>
  <si>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</si>
  <si>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</si>
  <si>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</si>
  <si>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</si>
  <si>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</si>
  <si>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</si>
  <si>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</si>
  <si>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</si>
  <si>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</si>
  <si>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</si>
  <si>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</si>
  <si>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</si>
  <si>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</si>
  <si>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</si>
  <si>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</si>
  <si>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</si>
  <si>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</si>
  <si>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</si>
  <si>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</si>
  <si>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</si>
  <si>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</si>
  <si>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</si>
  <si>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</si>
  <si>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</si>
  <si>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</si>
  <si>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</si>
  <si>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</si>
  <si>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</si>
  <si>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</si>
  <si>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</si>
  <si>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</si>
  <si>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</si>
  <si>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</si>
  <si>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</si>
  <si>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</si>
  <si>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</si>
  <si>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</si>
  <si>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</si>
  <si>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</si>
  <si>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</si>
  <si>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</si>
  <si>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</si>
  <si>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</si>
  <si>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</si>
  <si>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</si>
  <si>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</si>
  <si>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</si>
  <si>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</si>
  <si>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</si>
  <si>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</si>
  <si>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</si>
  <si>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</si>
  <si>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</si>
  <si>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</si>
  <si>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</si>
  <si>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</si>
  <si>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</si>
  <si>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</si>
  <si>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</si>
  <si>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</si>
  <si>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</si>
  <si>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</si>
  <si>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</si>
  <si>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</si>
  <si>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</si>
  <si>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</si>
  <si>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</si>
  <si>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</si>
  <si>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</si>
  <si>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</si>
  <si>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</si>
  <si>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</si>
  <si>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</si>
  <si>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</si>
  <si>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</si>
  <si>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</si>
  <si>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</si>
  <si>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</si>
  <si>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</si>
  <si>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</si>
  <si>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</si>
  <si>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</si>
  <si>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</si>
  <si>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</si>
  <si>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</si>
  <si>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</si>
  <si>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</si>
  <si>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</si>
  <si>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</si>
  <si>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</si>
  <si>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</si>
  <si>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</si>
  <si>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</si>
  <si>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</si>
  <si>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</si>
  <si>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</si>
  <si>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</si>
  <si>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</si>
  <si>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</si>
  <si>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</si>
  <si>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</si>
  <si>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</si>
  <si>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</si>
  <si>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</si>
  <si>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</si>
  <si>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</si>
  <si>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</si>
  <si>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</si>
  <si>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</si>
  <si>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</si>
  <si>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</si>
  <si>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</si>
  <si>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</si>
  <si>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</si>
  <si>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</si>
  <si>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</si>
  <si>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</si>
  <si>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</si>
  <si>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</si>
  <si>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</si>
  <si>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</si>
  <si>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</si>
  <si>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</si>
  <si>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</si>
  <si>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</si>
  <si>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</si>
  <si>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</si>
  <si>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</si>
  <si>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</si>
  <si>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</si>
  <si>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</si>
  <si>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</si>
  <si>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</si>
  <si>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</si>
  <si>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</si>
  <si>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</si>
  <si>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</si>
  <si>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</si>
  <si>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</si>
  <si>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</si>
  <si>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</si>
  <si>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</si>
  <si>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</si>
  <si>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</si>
  <si>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</si>
  <si>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</si>
  <si>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</si>
  <si>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</si>
  <si>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</si>
  <si>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</si>
  <si>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</si>
  <si>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</si>
  <si>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</si>
  <si>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</si>
  <si>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</si>
  <si>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</si>
  <si>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</si>
  <si>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</si>
  <si>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</si>
  <si>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</si>
  <si>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</si>
  <si>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</si>
  <si>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</si>
  <si>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</si>
  <si>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</si>
  <si>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</si>
  <si>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</si>
  <si>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</si>
  <si>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</si>
  <si>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</si>
  <si>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</si>
  <si>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</si>
  <si>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</si>
  <si>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</si>
  <si>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</si>
  <si>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</si>
  <si>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</si>
  <si>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</si>
  <si>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</si>
  <si>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</si>
  <si>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</si>
  <si>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</si>
  <si>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</si>
  <si>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</si>
  <si>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</si>
  <si>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</si>
  <si>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</si>
  <si>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</si>
  <si>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</si>
  <si>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</si>
  <si>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</si>
  <si>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</si>
  <si>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</si>
  <si>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</si>
  <si>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</si>
  <si>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</si>
  <si>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</si>
  <si>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</si>
  <si>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</si>
  <si>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</si>
  <si>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</si>
  <si>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</si>
  <si>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</si>
  <si>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</si>
  <si>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</si>
  <si>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</si>
  <si>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</si>
  <si>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</si>
  <si>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</si>
  <si>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</si>
  <si>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</si>
  <si>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</si>
  <si>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</si>
  <si>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</si>
  <si>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</si>
  <si>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</si>
  <si>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</si>
  <si>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</si>
  <si>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</si>
  <si>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</si>
  <si>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</si>
  <si>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</si>
  <si>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</si>
  <si>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</si>
  <si>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</si>
  <si>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</si>
  <si>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</si>
  <si>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</si>
  <si>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</si>
  <si>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</si>
  <si>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</si>
  <si>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</si>
  <si>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</si>
  <si>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</si>
  <si>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</si>
  <si>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</si>
  <si>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</si>
  <si>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</si>
  <si>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</si>
  <si>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</si>
  <si>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</si>
  <si>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</si>
  <si>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</si>
  <si>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</si>
  <si>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</si>
  <si>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</si>
  <si>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</si>
  <si>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</si>
  <si>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</si>
  <si>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</si>
  <si>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</si>
  <si>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</si>
  <si>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</si>
  <si>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</si>
  <si>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</si>
  <si>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</si>
  <si>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</si>
  <si>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</si>
  <si>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</si>
  <si>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</si>
  <si>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</si>
  <si>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</si>
  <si>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</si>
  <si>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</si>
  <si>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</si>
  <si>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</si>
  <si>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</si>
  <si>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</si>
  <si>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</si>
  <si>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</si>
  <si>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</si>
  <si>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</si>
  <si>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</si>
  <si>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</si>
  <si>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</si>
  <si>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</si>
  <si>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</si>
  <si>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</si>
  <si>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</si>
  <si>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</si>
  <si>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</si>
  <si>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</si>
  <si>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</si>
  <si>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</si>
  <si>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</si>
  <si>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</si>
  <si>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</si>
  <si>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</si>
  <si>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</si>
  <si>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</si>
  <si>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</si>
  <si>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</si>
  <si>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</si>
  <si>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</si>
  <si>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</si>
  <si>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</si>
  <si>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</si>
  <si>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</si>
  <si>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</si>
  <si>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</si>
  <si>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</si>
  <si>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</si>
  <si>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</si>
  <si>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</si>
  <si>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</si>
  <si>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</si>
  <si>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</si>
  <si>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</si>
  <si>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</si>
  <si>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</si>
  <si>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</si>
  <si>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</si>
  <si>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</si>
  <si>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</si>
  <si>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</si>
  <si>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</si>
  <si>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</si>
  <si>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</si>
  <si>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</si>
  <si>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</si>
  <si>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</si>
  <si>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</si>
  <si>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</si>
  <si>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</si>
  <si>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</si>
  <si>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</si>
  <si>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</si>
  <si>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</si>
  <si>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</si>
  <si>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</si>
  <si>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</si>
  <si>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</si>
  <si>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</si>
  <si>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</si>
  <si>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</si>
  <si>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</si>
  <si>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</si>
  <si>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</si>
  <si>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</si>
  <si>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</si>
  <si>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</si>
  <si>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</si>
  <si>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</si>
  <si>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</si>
  <si>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</si>
  <si>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</si>
  <si>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</si>
  <si>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</si>
  <si>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</si>
  <si>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</si>
  <si>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</si>
  <si>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</si>
  <si>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</si>
  <si>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</si>
  <si>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</si>
  <si>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</si>
  <si>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</si>
  <si>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</si>
  <si>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</si>
  <si>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</si>
  <si>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</si>
  <si>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</si>
  <si>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</si>
  <si>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</si>
  <si>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</si>
  <si>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</si>
  <si>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</si>
  <si>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</si>
  <si>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</si>
  <si>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</si>
  <si>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</si>
  <si>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</si>
  <si>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</si>
  <si>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</si>
  <si>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</si>
  <si>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</si>
  <si>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</si>
  <si>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</si>
  <si>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</si>
  <si>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</si>
  <si>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</si>
  <si>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</si>
  <si>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</si>
  <si>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</si>
  <si>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</si>
  <si>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</si>
  <si>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</si>
  <si>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</si>
  <si>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</si>
  <si>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</si>
  <si>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</si>
  <si>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</si>
  <si>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</si>
  <si>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</si>
  <si>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</si>
  <si>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</si>
  <si>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</si>
  <si>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</si>
  <si>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85205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</si>
  <si>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</si>
  <si>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</si>
  <si>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</si>
  <si>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</si>
  <si>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</si>
  <si>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</si>
  <si>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</si>
  <si>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</si>
  <si>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</si>
  <si>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</si>
  <si>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</si>
  <si>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</si>
  <si>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</si>
  <si>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</si>
  <si>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</si>
  <si>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</si>
  <si>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</si>
  <si>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</si>
  <si>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</si>
  <si>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</si>
  <si>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</si>
  <si>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</si>
  <si>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</si>
  <si>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</si>
  <si>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</si>
  <si>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</si>
  <si>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</si>
  <si>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</si>
  <si>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</si>
  <si>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</si>
  <si>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</si>
  <si>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</si>
  <si>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</si>
  <si>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</si>
  <si>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</si>
  <si>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</si>
  <si>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</si>
  <si>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</si>
  <si>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</si>
  <si>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</si>
  <si>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</si>
  <si>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</si>
  <si>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</si>
  <si>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</si>
  <si>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</si>
  <si>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</si>
  <si>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</si>
  <si>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</si>
  <si>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</si>
  <si>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</si>
  <si>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</si>
  <si>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</si>
  <si>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</si>
  <si>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</si>
  <si>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</si>
  <si>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</si>
  <si>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</si>
  <si>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</si>
  <si>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</si>
  <si>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</si>
  <si>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</si>
  <si>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</si>
  <si>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</si>
  <si>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</si>
  <si>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</si>
  <si>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</si>
  <si>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</si>
  <si>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</si>
  <si>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</si>
  <si>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</si>
  <si>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</si>
  <si>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</si>
  <si>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</si>
  <si>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</si>
  <si>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</si>
  <si>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</si>
  <si>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</si>
  <si>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</si>
  <si>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</si>
  <si>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</si>
  <si>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</si>
  <si>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</si>
  <si>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</si>
  <si>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</si>
  <si>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</si>
  <si>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</si>
  <si>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</si>
  <si>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</si>
  <si>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</si>
  <si>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</si>
  <si>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</si>
  <si>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</si>
  <si>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</si>
  <si>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</si>
  <si>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</si>
  <si>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</si>
  <si>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</si>
  <si>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</si>
  <si>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</si>
  <si>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</si>
  <si>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</si>
  <si>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</si>
  <si>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</si>
  <si>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</si>
  <si>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</si>
  <si>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</si>
  <si>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</si>
  <si>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</si>
  <si>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</si>
  <si>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</si>
  <si>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</si>
  <si>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</si>
  <si>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</si>
  <si>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</si>
  <si>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</si>
  <si>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</si>
  <si>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</si>
  <si>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</si>
  <si>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</si>
  <si>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</si>
  <si>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</si>
  <si>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</si>
  <si>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</si>
  <si>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</si>
  <si>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</si>
  <si>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</si>
  <si>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</si>
  <si>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</si>
  <si>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</si>
  <si>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</si>
  <si>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</si>
  <si>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</si>
  <si>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</si>
  <si>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</si>
  <si>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</si>
  <si>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</si>
  <si>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</si>
  <si>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</si>
  <si>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</si>
  <si>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</si>
  <si>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</si>
  <si>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</si>
  <si>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</si>
  <si>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</si>
  <si>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</si>
  <si>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</si>
  <si>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</si>
  <si>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</si>
  <si>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</si>
  <si>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</si>
  <si>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</si>
  <si>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</si>
  <si>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</si>
  <si>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</si>
  <si>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</si>
  <si>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</si>
  <si>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/>
  </si>
  <si>
    <t>71095</t>
  </si>
  <si>
    <t>Rady gmin (miast i miast na prawach powiatu)</t>
  </si>
  <si>
    <t>Urzędy gmin (miast i miast na prawach powiatu)</t>
  </si>
  <si>
    <t>Zadania związane z utrzymaniem w czasie pokoju mocy produkcyjnych lub remontowych niezbędnych do realizacji zadań wynikających z Programu Mobilizacji Gospodarki</t>
  </si>
  <si>
    <t>Obsługa papierów wartościowych, kredytów i pożyczek oraz innych zobowiązań jednostek samorządu terytorialnego zaliczanych do tytułu dłużnego – kredyty i pożyczki</t>
  </si>
  <si>
    <t>80107</t>
  </si>
  <si>
    <t>Składki na ubezpieczenie zdrowotne opłacane za osoby pobierające niektóre świadczenia z pomocy społecznej oraz za osoby uczestniczące w zajęciach w centrum integracji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</si>
  <si>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</si>
  <si>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rodzinne oraz za osoby pobierające zasiłki dla opiekunów</t>
  </si>
  <si>
    <t>Wydatki ogółem:</t>
  </si>
  <si>
    <t xml:space="preserve">   na rok 2022</t>
  </si>
  <si>
    <t>Gospodarowanie mieszkaniowym zasobem gminy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</si>
</sst>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;\-#,##0.00"/>
    <numFmt numFmtId="172" formatCode="#,##0.00_ ;\-#,##0.00\ "/>
  </numFmts>
  <fonts count="7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8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2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4" xfId="52" applyFont="1" applyBorder="1" applyAlignment="1">
      <alignment horizontal="center"/>
      <protection/>
    </xf>
    <xf numFmtId="0" fontId="30" fillId="0" borderId="14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3" fontId="26" fillId="0" borderId="1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top" wrapText="1"/>
    </xf>
    <xf numFmtId="3" fontId="12" fillId="33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1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2" xfId="52" applyNumberFormat="1" applyFont="1" applyFill="1" applyBorder="1" applyAlignment="1">
      <alignment horizontal="center" vertical="center" wrapText="1"/>
      <protection/>
    </xf>
    <xf numFmtId="3" fontId="29" fillId="0" borderId="12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2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2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vertical="center" wrapText="1"/>
    </xf>
    <xf numFmtId="170" fontId="0" fillId="0" borderId="12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top" wrapText="1"/>
    </xf>
    <xf numFmtId="3" fontId="31" fillId="0" borderId="12" xfId="0" applyNumberFormat="1" applyFont="1" applyBorder="1" applyAlignment="1">
      <alignment horizontal="right" wrapText="1"/>
    </xf>
    <xf numFmtId="3" fontId="26" fillId="0" borderId="12" xfId="0" applyNumberFormat="1" applyFont="1" applyBorder="1" applyAlignment="1">
      <alignment horizontal="right" wrapText="1"/>
    </xf>
    <xf numFmtId="3" fontId="26" fillId="0" borderId="12" xfId="0" applyNumberFormat="1" applyFont="1" applyBorder="1" applyAlignment="1">
      <alignment horizontal="right" vertical="center" wrapText="1"/>
    </xf>
    <xf numFmtId="170" fontId="26" fillId="0" borderId="12" xfId="0" applyNumberFormat="1" applyFont="1" applyBorder="1" applyAlignment="1">
      <alignment horizontal="right" vertical="top" wrapText="1"/>
    </xf>
    <xf numFmtId="4" fontId="31" fillId="0" borderId="12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right" vertical="top" wrapText="1"/>
    </xf>
    <xf numFmtId="4" fontId="26" fillId="0" borderId="12" xfId="0" applyNumberFormat="1" applyFont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21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16" fillId="0" borderId="12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3" fillId="34" borderId="30" xfId="0" applyFont="1" applyFill="1" applyBorder="1" applyAlignment="1">
      <alignment horizontal="center" vertical="center" wrapText="1"/>
    </xf>
    <xf numFmtId="0" fontId="73" fillId="34" borderId="30" xfId="0" applyFont="1" applyFill="1" applyBorder="1" applyAlignment="1">
      <alignment horizontal="left" vertical="center" wrapText="1"/>
    </xf>
    <xf numFmtId="171" fontId="73" fillId="34" borderId="30" xfId="0" applyNumberFormat="1" applyFont="1" applyFill="1" applyBorder="1" applyAlignment="1">
      <alignment horizontal="right" vertical="center" wrapText="1"/>
    </xf>
    <xf numFmtId="0" fontId="74" fillId="34" borderId="30" xfId="0" applyFont="1" applyFill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left" vertical="center" wrapText="1"/>
    </xf>
    <xf numFmtId="171" fontId="74" fillId="34" borderId="30" xfId="0" applyNumberFormat="1" applyFont="1" applyFill="1" applyBorder="1" applyAlignment="1">
      <alignment horizontal="right" vertical="center" wrapText="1"/>
    </xf>
    <xf numFmtId="171" fontId="0" fillId="34" borderId="30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3" fillId="34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2" xfId="52" applyNumberFormat="1" applyFont="1" applyFill="1" applyBorder="1" applyAlignment="1">
      <alignment horizontal="center" vertical="center"/>
      <protection/>
    </xf>
    <xf numFmtId="3" fontId="7" fillId="33" borderId="12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9" fillId="0" borderId="42" xfId="52" applyFont="1" applyBorder="1" applyAlignment="1">
      <alignment horizontal="center"/>
      <protection/>
    </xf>
    <xf numFmtId="0" fontId="7" fillId="0" borderId="40" xfId="52" applyFont="1" applyBorder="1" applyAlignment="1">
      <alignment horizontal="center"/>
      <protection/>
    </xf>
    <xf numFmtId="0" fontId="7" fillId="0" borderId="42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3" xfId="52" applyFont="1" applyBorder="1" applyAlignment="1">
      <alignment horizontal="left" wrapText="1"/>
      <protection/>
    </xf>
    <xf numFmtId="0" fontId="9" fillId="0" borderId="44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32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9" fillId="0" borderId="48" xfId="52" applyFont="1" applyBorder="1" applyAlignment="1">
      <alignment horizontal="left"/>
      <protection/>
    </xf>
    <xf numFmtId="0" fontId="7" fillId="0" borderId="49" xfId="52" applyFont="1" applyBorder="1" applyAlignment="1">
      <alignment horizontal="center"/>
      <protection/>
    </xf>
    <xf numFmtId="0" fontId="7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9" fillId="0" borderId="53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4" customWidth="1"/>
    <col min="2" max="2" width="57.7109375" style="0" customWidth="1"/>
    <col min="3" max="3" width="11.28125" style="120" customWidth="1"/>
    <col min="4" max="4" width="10.421875" style="120" customWidth="1"/>
    <col min="5" max="5" width="9.28125" style="120" customWidth="1"/>
    <col min="6" max="6" width="13.421875" style="120" customWidth="1"/>
    <col min="7" max="7" width="11.140625" style="120" customWidth="1"/>
    <col min="8" max="8" width="10.00390625" style="0" customWidth="1"/>
    <col min="9" max="9" width="13.140625" style="0" customWidth="1"/>
  </cols>
  <sheetData>
    <row r="1" spans="1:9" ht="18">
      <c r="A1"/>
      <c r="B1" s="11"/>
      <c r="C1"/>
      <c r="D1"/>
      <c r="G1" s="406" t="s">
        <v>32</v>
      </c>
      <c r="H1" s="406"/>
      <c r="I1" s="406"/>
    </row>
    <row r="2" spans="1:9" ht="18">
      <c r="A2"/>
      <c r="B2" s="11"/>
      <c r="C2"/>
      <c r="D2"/>
      <c r="H2" s="120"/>
      <c r="I2" s="313" t="s">
        <v>551</v>
      </c>
    </row>
    <row r="3" spans="1:9" ht="9.75" customHeight="1">
      <c r="A3"/>
      <c r="B3" s="11"/>
      <c r="C3"/>
      <c r="D3"/>
      <c r="H3" s="120"/>
      <c r="I3" s="120"/>
    </row>
    <row r="4" spans="1:9" ht="12.75">
      <c r="A4"/>
      <c r="C4" s="1" t="s">
        <v>33</v>
      </c>
      <c r="D4"/>
      <c r="H4" s="120"/>
      <c r="I4" s="120"/>
    </row>
    <row r="5" spans="1:9" s="12" customFormat="1" ht="15" customHeight="1">
      <c r="A5" s="404" t="s">
        <v>0</v>
      </c>
      <c r="B5" s="404" t="s">
        <v>27</v>
      </c>
      <c r="C5" s="409" t="s">
        <v>564</v>
      </c>
      <c r="D5" s="409"/>
      <c r="E5" s="409"/>
      <c r="F5" s="409"/>
      <c r="G5" s="409"/>
      <c r="H5" s="409"/>
      <c r="I5" s="410"/>
    </row>
    <row r="6" spans="1:9" s="12" customFormat="1" ht="12.75" customHeight="1" hidden="1">
      <c r="A6" s="405"/>
      <c r="B6" s="405"/>
      <c r="C6" s="411" t="s">
        <v>1</v>
      </c>
      <c r="D6" s="414" t="s">
        <v>369</v>
      </c>
      <c r="E6" s="414"/>
      <c r="F6" s="414"/>
      <c r="G6" s="414"/>
      <c r="H6" s="414"/>
      <c r="I6" s="415"/>
    </row>
    <row r="7" spans="1:9" s="12" customFormat="1" ht="15" customHeight="1">
      <c r="A7" s="13"/>
      <c r="B7" s="13"/>
      <c r="C7" s="412"/>
      <c r="D7" s="416" t="s">
        <v>3</v>
      </c>
      <c r="E7" s="418" t="s">
        <v>11</v>
      </c>
      <c r="F7" s="419"/>
      <c r="G7" s="420" t="s">
        <v>9</v>
      </c>
      <c r="H7" s="418" t="s">
        <v>11</v>
      </c>
      <c r="I7" s="419"/>
    </row>
    <row r="8" spans="1:9" s="12" customFormat="1" ht="98.25" customHeight="1">
      <c r="A8" s="13"/>
      <c r="B8" s="14"/>
      <c r="C8" s="413"/>
      <c r="D8" s="417"/>
      <c r="E8" s="184" t="s">
        <v>4</v>
      </c>
      <c r="F8" s="194" t="s">
        <v>5</v>
      </c>
      <c r="G8" s="421"/>
      <c r="H8" s="183" t="s">
        <v>4</v>
      </c>
      <c r="I8" s="194" t="s">
        <v>5</v>
      </c>
    </row>
    <row r="9" spans="1:9" s="12" customFormat="1" ht="14.25" customHeight="1">
      <c r="A9" s="15">
        <v>1</v>
      </c>
      <c r="B9" s="15">
        <v>2</v>
      </c>
      <c r="C9" s="15">
        <v>3</v>
      </c>
      <c r="D9" s="15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</row>
    <row r="10" spans="1:9" s="16" customFormat="1" ht="18" customHeight="1">
      <c r="A10" s="350" t="s">
        <v>228</v>
      </c>
      <c r="B10" s="356" t="s">
        <v>230</v>
      </c>
      <c r="C10" s="360">
        <v>242000</v>
      </c>
      <c r="D10" s="361">
        <f>C10-G10</f>
        <v>2000</v>
      </c>
      <c r="E10" s="360">
        <f>E12+E13+E14+E17</f>
        <v>0</v>
      </c>
      <c r="F10" s="360">
        <f>F12+F13+F14+F17</f>
        <v>0</v>
      </c>
      <c r="G10" s="360">
        <v>240000</v>
      </c>
      <c r="H10" s="360">
        <f>H12+H13+H14+H17</f>
        <v>0</v>
      </c>
      <c r="I10" s="360">
        <f>I12+I13+I14+I17</f>
        <v>0</v>
      </c>
    </row>
    <row r="11" spans="1:9" s="396" customFormat="1" ht="25.5" customHeight="1">
      <c r="A11" s="395"/>
      <c r="B11" s="112" t="s">
        <v>545</v>
      </c>
      <c r="C11" s="366">
        <v>240000</v>
      </c>
      <c r="D11" s="366">
        <v>0</v>
      </c>
      <c r="E11" s="366">
        <v>0</v>
      </c>
      <c r="F11" s="366">
        <v>0</v>
      </c>
      <c r="G11" s="366">
        <v>240000</v>
      </c>
      <c r="H11" s="366">
        <v>0</v>
      </c>
      <c r="I11" s="366">
        <v>0</v>
      </c>
    </row>
    <row r="12" spans="1:9" s="10" customFormat="1" ht="52.5" customHeight="1">
      <c r="A12" s="347"/>
      <c r="B12" s="309" t="s">
        <v>462</v>
      </c>
      <c r="C12" s="362">
        <f>D12+G12</f>
        <v>2000</v>
      </c>
      <c r="D12" s="362">
        <v>2000</v>
      </c>
      <c r="E12" s="362">
        <v>0</v>
      </c>
      <c r="F12" s="362">
        <v>0</v>
      </c>
      <c r="G12" s="362">
        <v>0</v>
      </c>
      <c r="H12" s="362">
        <v>0</v>
      </c>
      <c r="I12" s="362">
        <v>0</v>
      </c>
    </row>
    <row r="13" spans="1:9" ht="45" customHeight="1" hidden="1">
      <c r="A13" s="347"/>
      <c r="B13" s="309" t="s">
        <v>229</v>
      </c>
      <c r="C13" s="362">
        <f>D13+G13</f>
        <v>0</v>
      </c>
      <c r="D13" s="362">
        <v>0</v>
      </c>
      <c r="E13" s="362">
        <v>0</v>
      </c>
      <c r="F13" s="362">
        <v>0</v>
      </c>
      <c r="G13" s="363">
        <v>0</v>
      </c>
      <c r="H13" s="362">
        <v>0</v>
      </c>
      <c r="I13" s="362">
        <v>0</v>
      </c>
    </row>
    <row r="14" spans="1:9" ht="51" customHeight="1" hidden="1">
      <c r="A14" s="347"/>
      <c r="B14" s="309" t="s">
        <v>517</v>
      </c>
      <c r="C14" s="362">
        <f>D14+G14</f>
        <v>0</v>
      </c>
      <c r="D14" s="362">
        <v>0</v>
      </c>
      <c r="E14" s="362">
        <v>0</v>
      </c>
      <c r="F14" s="362">
        <v>0</v>
      </c>
      <c r="G14" s="363">
        <v>0</v>
      </c>
      <c r="H14" s="362">
        <v>0</v>
      </c>
      <c r="I14" s="364">
        <v>0</v>
      </c>
    </row>
    <row r="15" spans="1:9" s="10" customFormat="1" ht="57.75" customHeight="1" hidden="1">
      <c r="A15" s="347"/>
      <c r="B15" s="309" t="s">
        <v>456</v>
      </c>
      <c r="C15" s="362">
        <f>D15+G15</f>
        <v>0</v>
      </c>
      <c r="D15" s="362">
        <v>0</v>
      </c>
      <c r="E15" s="362">
        <v>0</v>
      </c>
      <c r="F15" s="362">
        <v>0</v>
      </c>
      <c r="G15" s="362">
        <f>H15+I15</f>
        <v>0</v>
      </c>
      <c r="H15" s="362">
        <v>0</v>
      </c>
      <c r="I15" s="362">
        <v>0</v>
      </c>
    </row>
    <row r="16" spans="1:9" s="10" customFormat="1" ht="54" customHeight="1" hidden="1">
      <c r="A16" s="347"/>
      <c r="B16" s="309" t="s">
        <v>456</v>
      </c>
      <c r="C16" s="362">
        <f>D16+G16</f>
        <v>0</v>
      </c>
      <c r="D16" s="362">
        <v>0</v>
      </c>
      <c r="E16" s="362">
        <v>0</v>
      </c>
      <c r="F16" s="362">
        <v>0</v>
      </c>
      <c r="G16" s="362">
        <v>0</v>
      </c>
      <c r="H16" s="362">
        <v>0</v>
      </c>
      <c r="I16" s="362">
        <v>0</v>
      </c>
    </row>
    <row r="17" spans="1:9" s="10" customFormat="1" ht="38.25" hidden="1">
      <c r="A17" s="347"/>
      <c r="B17" s="309" t="s">
        <v>229</v>
      </c>
      <c r="C17" s="362">
        <v>0</v>
      </c>
      <c r="D17" s="362">
        <v>0</v>
      </c>
      <c r="E17" s="362">
        <v>0</v>
      </c>
      <c r="F17" s="362">
        <v>0</v>
      </c>
      <c r="G17" s="362">
        <v>0</v>
      </c>
      <c r="H17" s="362">
        <v>0</v>
      </c>
      <c r="I17" s="362">
        <v>0</v>
      </c>
    </row>
    <row r="18" spans="1:9" ht="16.5" customHeight="1">
      <c r="A18" s="355" t="s">
        <v>231</v>
      </c>
      <c r="B18" s="125" t="s">
        <v>232</v>
      </c>
      <c r="C18" s="360">
        <f>C19+C20+C21+C24</f>
        <v>250676</v>
      </c>
      <c r="D18" s="361">
        <f>C18-G18</f>
        <v>250676</v>
      </c>
      <c r="E18" s="360">
        <f>E19+E20+E21</f>
        <v>0</v>
      </c>
      <c r="F18" s="360">
        <f>F19+F20+F21</f>
        <v>0</v>
      </c>
      <c r="G18" s="360">
        <f>G24</f>
        <v>0</v>
      </c>
      <c r="H18" s="360">
        <f>H24</f>
        <v>0</v>
      </c>
      <c r="I18" s="360">
        <f>I19+I20+I21</f>
        <v>0</v>
      </c>
    </row>
    <row r="19" spans="1:9" s="1" customFormat="1" ht="16.5" customHeight="1">
      <c r="A19" s="347"/>
      <c r="B19" s="309" t="s">
        <v>482</v>
      </c>
      <c r="C19" s="362">
        <f>D19+G19</f>
        <v>32113</v>
      </c>
      <c r="D19" s="362">
        <v>32113</v>
      </c>
      <c r="E19" s="362">
        <v>0</v>
      </c>
      <c r="F19" s="362">
        <v>0</v>
      </c>
      <c r="G19" s="362">
        <v>0</v>
      </c>
      <c r="H19" s="362">
        <v>0</v>
      </c>
      <c r="I19" s="362">
        <v>0</v>
      </c>
    </row>
    <row r="20" spans="1:9" ht="54" customHeight="1">
      <c r="A20" s="347"/>
      <c r="B20" s="309" t="s">
        <v>462</v>
      </c>
      <c r="C20" s="362">
        <v>218563</v>
      </c>
      <c r="D20" s="362">
        <v>218563</v>
      </c>
      <c r="E20" s="362">
        <v>0</v>
      </c>
      <c r="F20" s="362">
        <v>0</v>
      </c>
      <c r="G20" s="362">
        <v>0</v>
      </c>
      <c r="H20" s="362">
        <v>0</v>
      </c>
      <c r="I20" s="362">
        <v>0</v>
      </c>
    </row>
    <row r="21" spans="1:9" ht="18" customHeight="1" hidden="1">
      <c r="A21" s="347"/>
      <c r="B21" s="309" t="s">
        <v>233</v>
      </c>
      <c r="C21" s="362">
        <f>D21+G21</f>
        <v>0</v>
      </c>
      <c r="D21" s="362">
        <v>0</v>
      </c>
      <c r="E21" s="362">
        <v>0</v>
      </c>
      <c r="F21" s="362">
        <v>0</v>
      </c>
      <c r="G21" s="362">
        <v>0</v>
      </c>
      <c r="H21" s="362"/>
      <c r="I21" s="362">
        <v>0</v>
      </c>
    </row>
    <row r="22" spans="1:9" ht="18" customHeight="1" hidden="1">
      <c r="A22" s="351" t="s">
        <v>302</v>
      </c>
      <c r="B22" s="193" t="s">
        <v>303</v>
      </c>
      <c r="C22" s="360">
        <f>C23</f>
        <v>0</v>
      </c>
      <c r="D22" s="361">
        <f>D23</f>
        <v>0</v>
      </c>
      <c r="E22" s="360">
        <v>0</v>
      </c>
      <c r="F22" s="360">
        <f>F23+F25+F26</f>
        <v>0</v>
      </c>
      <c r="G22" s="360">
        <f>G23+G25+G26</f>
        <v>0</v>
      </c>
      <c r="H22" s="360">
        <f>H23+H25+H26</f>
        <v>0</v>
      </c>
      <c r="I22" s="360">
        <f>I23+I25+I26</f>
        <v>0</v>
      </c>
    </row>
    <row r="23" spans="1:9" ht="39.75" customHeight="1" hidden="1">
      <c r="A23" s="347"/>
      <c r="B23" s="309" t="s">
        <v>463</v>
      </c>
      <c r="C23" s="362">
        <f>D23+G23</f>
        <v>0</v>
      </c>
      <c r="D23" s="362">
        <v>0</v>
      </c>
      <c r="E23" s="362">
        <v>0</v>
      </c>
      <c r="F23" s="362">
        <v>0</v>
      </c>
      <c r="G23" s="362">
        <v>0</v>
      </c>
      <c r="H23" s="362">
        <v>0</v>
      </c>
      <c r="I23" s="362">
        <v>0</v>
      </c>
    </row>
    <row r="24" spans="1:9" ht="39.75" customHeight="1" hidden="1">
      <c r="A24" s="347"/>
      <c r="B24" s="309" t="s">
        <v>495</v>
      </c>
      <c r="C24" s="362"/>
      <c r="D24" s="362">
        <v>0</v>
      </c>
      <c r="E24" s="362">
        <v>0</v>
      </c>
      <c r="F24" s="362">
        <v>0</v>
      </c>
      <c r="G24" s="362"/>
      <c r="H24" s="362"/>
      <c r="I24" s="362">
        <v>0</v>
      </c>
    </row>
    <row r="25" spans="1:9" ht="17.25" customHeight="1">
      <c r="A25" s="355" t="s">
        <v>234</v>
      </c>
      <c r="B25" s="317" t="s">
        <v>235</v>
      </c>
      <c r="C25" s="360">
        <f>C26+C27+C28</f>
        <v>91648</v>
      </c>
      <c r="D25" s="361">
        <f>C25-G25</f>
        <v>91648</v>
      </c>
      <c r="E25" s="360">
        <f>E26+E27+E28</f>
        <v>91648</v>
      </c>
      <c r="F25" s="360">
        <f>F26+F27+F28</f>
        <v>0</v>
      </c>
      <c r="G25" s="360">
        <f>G26+G27+G28</f>
        <v>0</v>
      </c>
      <c r="H25" s="360">
        <f>H26+H27+H28</f>
        <v>0</v>
      </c>
      <c r="I25" s="360">
        <f>I26+I27+I28</f>
        <v>0</v>
      </c>
    </row>
    <row r="26" spans="1:9" ht="14.25" customHeight="1" hidden="1">
      <c r="A26" s="347"/>
      <c r="B26" s="308" t="s">
        <v>237</v>
      </c>
      <c r="C26" s="362">
        <f>D26+G26</f>
        <v>0</v>
      </c>
      <c r="D26" s="362">
        <v>0</v>
      </c>
      <c r="E26" s="362">
        <v>0</v>
      </c>
      <c r="F26" s="362">
        <v>0</v>
      </c>
      <c r="G26" s="362">
        <v>0</v>
      </c>
      <c r="H26" s="362">
        <v>0</v>
      </c>
      <c r="I26" s="362">
        <v>0</v>
      </c>
    </row>
    <row r="27" spans="1:9" s="1" customFormat="1" ht="51.75" customHeight="1">
      <c r="A27" s="347"/>
      <c r="B27" s="306" t="s">
        <v>539</v>
      </c>
      <c r="C27" s="362">
        <v>91648</v>
      </c>
      <c r="D27" s="362">
        <v>91648</v>
      </c>
      <c r="E27" s="362">
        <v>91648</v>
      </c>
      <c r="F27" s="362">
        <v>0</v>
      </c>
      <c r="G27" s="362">
        <v>0</v>
      </c>
      <c r="H27" s="362">
        <v>0</v>
      </c>
      <c r="I27" s="362">
        <v>0</v>
      </c>
    </row>
    <row r="28" spans="1:9" ht="14.25" customHeight="1" hidden="1">
      <c r="A28" s="347"/>
      <c r="B28" s="308" t="s">
        <v>237</v>
      </c>
      <c r="C28" s="362">
        <v>0</v>
      </c>
      <c r="D28" s="362">
        <v>0</v>
      </c>
      <c r="E28" s="362">
        <v>0</v>
      </c>
      <c r="F28" s="362">
        <v>0</v>
      </c>
      <c r="G28" s="362">
        <v>0</v>
      </c>
      <c r="H28" s="362">
        <v>0</v>
      </c>
      <c r="I28" s="362">
        <v>0</v>
      </c>
    </row>
    <row r="29" spans="1:9" ht="29.25" customHeight="1">
      <c r="A29" s="357" t="s">
        <v>238</v>
      </c>
      <c r="B29" s="358" t="s">
        <v>370</v>
      </c>
      <c r="C29" s="360">
        <f>C30</f>
        <v>1346</v>
      </c>
      <c r="D29" s="365">
        <f>C29-G29</f>
        <v>1346</v>
      </c>
      <c r="E29" s="360">
        <f>E30</f>
        <v>1346</v>
      </c>
      <c r="F29" s="360">
        <f>F30</f>
        <v>0</v>
      </c>
      <c r="G29" s="360">
        <f>G30</f>
        <v>0</v>
      </c>
      <c r="H29" s="360">
        <f>H30</f>
        <v>0</v>
      </c>
      <c r="I29" s="360">
        <f>I30</f>
        <v>0</v>
      </c>
    </row>
    <row r="30" spans="1:9" s="123" customFormat="1" ht="51.75" customHeight="1">
      <c r="A30" s="347"/>
      <c r="B30" s="306" t="s">
        <v>539</v>
      </c>
      <c r="C30" s="362">
        <v>1346</v>
      </c>
      <c r="D30" s="362">
        <v>1346</v>
      </c>
      <c r="E30" s="362">
        <v>1346</v>
      </c>
      <c r="F30" s="362">
        <v>0</v>
      </c>
      <c r="G30" s="362">
        <v>0</v>
      </c>
      <c r="H30" s="362">
        <v>0</v>
      </c>
      <c r="I30" s="362">
        <v>0</v>
      </c>
    </row>
    <row r="31" spans="1:9" ht="15.75" customHeight="1" hidden="1">
      <c r="A31" s="351" t="s">
        <v>452</v>
      </c>
      <c r="B31" s="310" t="s">
        <v>451</v>
      </c>
      <c r="C31" s="360">
        <f>C32</f>
        <v>0</v>
      </c>
      <c r="D31" s="360">
        <f>D32</f>
        <v>0</v>
      </c>
      <c r="E31" s="361">
        <f>E32+E39+E40</f>
        <v>0</v>
      </c>
      <c r="F31" s="361">
        <f>F32+F39+F40</f>
        <v>0</v>
      </c>
      <c r="G31" s="361">
        <f>G32+G39+G40</f>
        <v>0</v>
      </c>
      <c r="H31" s="361">
        <f>H32+H39+H40</f>
        <v>0</v>
      </c>
      <c r="I31" s="361">
        <f>I32+I39+I40</f>
        <v>0</v>
      </c>
    </row>
    <row r="32" spans="1:9" s="1" customFormat="1" ht="45" customHeight="1" hidden="1">
      <c r="A32" s="347"/>
      <c r="B32" s="309" t="s">
        <v>236</v>
      </c>
      <c r="C32" s="362">
        <f>D32+G32</f>
        <v>0</v>
      </c>
      <c r="D32" s="362">
        <v>0</v>
      </c>
      <c r="E32" s="362">
        <v>0</v>
      </c>
      <c r="F32" s="362">
        <v>0</v>
      </c>
      <c r="G32" s="362">
        <v>0</v>
      </c>
      <c r="H32" s="362">
        <v>0</v>
      </c>
      <c r="I32" s="362">
        <v>0</v>
      </c>
    </row>
    <row r="33" spans="1:9" s="1" customFormat="1" ht="27" customHeight="1" hidden="1">
      <c r="A33" s="352" t="s">
        <v>240</v>
      </c>
      <c r="B33" s="311" t="s">
        <v>314</v>
      </c>
      <c r="C33" s="360">
        <f>C34</f>
        <v>0</v>
      </c>
      <c r="D33" s="365">
        <f>C33-G33</f>
        <v>0</v>
      </c>
      <c r="E33" s="360">
        <f>E34</f>
        <v>0</v>
      </c>
      <c r="F33" s="360">
        <f>F34</f>
        <v>0</v>
      </c>
      <c r="G33" s="360">
        <f>G34</f>
        <v>0</v>
      </c>
      <c r="H33" s="360">
        <f>H34</f>
        <v>0</v>
      </c>
      <c r="I33" s="360">
        <f>I34</f>
        <v>0</v>
      </c>
    </row>
    <row r="34" spans="1:9" s="1" customFormat="1" ht="45" customHeight="1" hidden="1">
      <c r="A34" s="347"/>
      <c r="B34" s="309" t="s">
        <v>236</v>
      </c>
      <c r="C34" s="366">
        <v>0</v>
      </c>
      <c r="D34" s="362">
        <v>0</v>
      </c>
      <c r="E34" s="362">
        <v>0</v>
      </c>
      <c r="F34" s="362">
        <v>0</v>
      </c>
      <c r="G34" s="362">
        <v>0</v>
      </c>
      <c r="H34" s="362">
        <v>0</v>
      </c>
      <c r="I34" s="362">
        <v>0</v>
      </c>
    </row>
    <row r="35" spans="1:9" s="1" customFormat="1" ht="39" customHeight="1" hidden="1">
      <c r="A35" s="355" t="s">
        <v>240</v>
      </c>
      <c r="B35" s="111" t="s">
        <v>314</v>
      </c>
      <c r="C35" s="360">
        <v>0</v>
      </c>
      <c r="D35" s="360">
        <v>0</v>
      </c>
      <c r="E35" s="360">
        <v>0</v>
      </c>
      <c r="F35" s="360">
        <v>0</v>
      </c>
      <c r="G35" s="360">
        <v>0</v>
      </c>
      <c r="H35" s="360">
        <v>0</v>
      </c>
      <c r="I35" s="360">
        <v>0</v>
      </c>
    </row>
    <row r="36" spans="1:9" s="1" customFormat="1" ht="52.5" customHeight="1" hidden="1">
      <c r="A36" s="347"/>
      <c r="B36" s="306" t="s">
        <v>544</v>
      </c>
      <c r="C36" s="366">
        <v>0</v>
      </c>
      <c r="D36" s="362">
        <v>0</v>
      </c>
      <c r="E36" s="362">
        <v>0</v>
      </c>
      <c r="F36" s="362">
        <v>0</v>
      </c>
      <c r="G36" s="362">
        <v>0</v>
      </c>
      <c r="H36" s="362">
        <v>0</v>
      </c>
      <c r="I36" s="362">
        <v>0</v>
      </c>
    </row>
    <row r="37" spans="1:9" s="1" customFormat="1" ht="41.25" customHeight="1" hidden="1">
      <c r="A37" s="347"/>
      <c r="B37" s="306" t="s">
        <v>545</v>
      </c>
      <c r="C37" s="366">
        <v>0</v>
      </c>
      <c r="D37" s="362">
        <v>0</v>
      </c>
      <c r="E37" s="362">
        <v>0</v>
      </c>
      <c r="F37" s="362">
        <v>0</v>
      </c>
      <c r="G37" s="362">
        <v>0</v>
      </c>
      <c r="H37" s="362">
        <v>0</v>
      </c>
      <c r="I37" s="362">
        <v>0</v>
      </c>
    </row>
    <row r="38" spans="1:9" s="1" customFormat="1" ht="45" customHeight="1" hidden="1">
      <c r="A38" s="347"/>
      <c r="B38" s="306" t="s">
        <v>546</v>
      </c>
      <c r="C38" s="366">
        <v>0</v>
      </c>
      <c r="D38" s="362">
        <v>0</v>
      </c>
      <c r="E38" s="362">
        <v>0</v>
      </c>
      <c r="F38" s="362">
        <v>0</v>
      </c>
      <c r="G38" s="362">
        <v>0</v>
      </c>
      <c r="H38" s="362">
        <v>0</v>
      </c>
      <c r="I38" s="362">
        <v>0</v>
      </c>
    </row>
    <row r="39" spans="1:9" ht="42.75" customHeight="1">
      <c r="A39" s="355" t="s">
        <v>241</v>
      </c>
      <c r="B39" s="319" t="s">
        <v>254</v>
      </c>
      <c r="C39" s="360">
        <f>C40+C41+C42+C43+C44+C45+C46+C47+C48+C49+C50+C51+C52+C53+C54</f>
        <v>16038168</v>
      </c>
      <c r="D39" s="360">
        <f aca="true" t="shared" si="0" ref="D39:I39">D40+D41+D42+D43+D44+D45+D46+D47+D48+D49+D50+D51+D52+D53+D54</f>
        <v>16038168</v>
      </c>
      <c r="E39" s="360">
        <f t="shared" si="0"/>
        <v>0</v>
      </c>
      <c r="F39" s="360">
        <f t="shared" si="0"/>
        <v>0</v>
      </c>
      <c r="G39" s="360">
        <f t="shared" si="0"/>
        <v>0</v>
      </c>
      <c r="H39" s="360">
        <f t="shared" si="0"/>
        <v>0</v>
      </c>
      <c r="I39" s="360">
        <f t="shared" si="0"/>
        <v>0</v>
      </c>
    </row>
    <row r="40" spans="1:9" s="1" customFormat="1" ht="15" customHeight="1">
      <c r="A40" s="353"/>
      <c r="B40" s="306" t="s">
        <v>464</v>
      </c>
      <c r="C40" s="362">
        <v>4674950</v>
      </c>
      <c r="D40" s="366">
        <v>4674950</v>
      </c>
      <c r="E40" s="362">
        <v>0</v>
      </c>
      <c r="F40" s="362">
        <v>0</v>
      </c>
      <c r="G40" s="362">
        <v>0</v>
      </c>
      <c r="H40" s="362">
        <v>0</v>
      </c>
      <c r="I40" s="362">
        <v>0</v>
      </c>
    </row>
    <row r="41" spans="1:9" s="6" customFormat="1" ht="17.25" customHeight="1">
      <c r="A41" s="353"/>
      <c r="B41" s="306" t="s">
        <v>465</v>
      </c>
      <c r="C41" s="362">
        <f>D41+G41</f>
        <v>400000</v>
      </c>
      <c r="D41" s="362">
        <v>400000</v>
      </c>
      <c r="E41" s="362">
        <v>0</v>
      </c>
      <c r="F41" s="362">
        <v>0</v>
      </c>
      <c r="G41" s="362">
        <v>0</v>
      </c>
      <c r="H41" s="362">
        <v>0</v>
      </c>
      <c r="I41" s="362">
        <v>0</v>
      </c>
    </row>
    <row r="42" spans="1:9" s="6" customFormat="1" ht="17.25" customHeight="1">
      <c r="A42" s="347"/>
      <c r="B42" s="308" t="s">
        <v>466</v>
      </c>
      <c r="C42" s="362">
        <v>8613254</v>
      </c>
      <c r="D42" s="362">
        <v>8613254</v>
      </c>
      <c r="E42" s="362">
        <v>0</v>
      </c>
      <c r="F42" s="362">
        <v>0</v>
      </c>
      <c r="G42" s="362">
        <v>0</v>
      </c>
      <c r="H42" s="362">
        <v>0</v>
      </c>
      <c r="I42" s="362">
        <v>0</v>
      </c>
    </row>
    <row r="43" spans="1:9" ht="15.75" customHeight="1">
      <c r="A43" s="347"/>
      <c r="B43" s="308" t="s">
        <v>467</v>
      </c>
      <c r="C43" s="362">
        <v>1362503</v>
      </c>
      <c r="D43" s="362">
        <v>1362503</v>
      </c>
      <c r="E43" s="362">
        <v>0</v>
      </c>
      <c r="F43" s="362">
        <v>0</v>
      </c>
      <c r="G43" s="362">
        <v>0</v>
      </c>
      <c r="H43" s="362">
        <v>0</v>
      </c>
      <c r="I43" s="362">
        <v>0</v>
      </c>
    </row>
    <row r="44" spans="1:9" ht="15.75" customHeight="1">
      <c r="A44" s="347"/>
      <c r="B44" s="308" t="s">
        <v>469</v>
      </c>
      <c r="C44" s="362">
        <v>32392</v>
      </c>
      <c r="D44" s="362">
        <v>32392</v>
      </c>
      <c r="E44" s="362">
        <v>0</v>
      </c>
      <c r="F44" s="362">
        <v>0</v>
      </c>
      <c r="G44" s="362">
        <v>0</v>
      </c>
      <c r="H44" s="362">
        <v>0</v>
      </c>
      <c r="I44" s="362">
        <v>0</v>
      </c>
    </row>
    <row r="45" spans="1:9" ht="17.25" customHeight="1">
      <c r="A45" s="347"/>
      <c r="B45" s="308" t="s">
        <v>468</v>
      </c>
      <c r="C45" s="362">
        <v>596479</v>
      </c>
      <c r="D45" s="362">
        <v>596479</v>
      </c>
      <c r="E45" s="362">
        <v>0</v>
      </c>
      <c r="F45" s="362">
        <v>0</v>
      </c>
      <c r="G45" s="362">
        <v>0</v>
      </c>
      <c r="H45" s="362">
        <v>0</v>
      </c>
      <c r="I45" s="362">
        <v>0</v>
      </c>
    </row>
    <row r="46" spans="1:9" ht="26.25" customHeight="1">
      <c r="A46" s="347"/>
      <c r="B46" s="309" t="s">
        <v>470</v>
      </c>
      <c r="C46" s="362">
        <v>11000</v>
      </c>
      <c r="D46" s="362">
        <v>11000</v>
      </c>
      <c r="E46" s="362">
        <v>0</v>
      </c>
      <c r="F46" s="362">
        <v>0</v>
      </c>
      <c r="G46" s="362">
        <v>0</v>
      </c>
      <c r="H46" s="362">
        <v>0</v>
      </c>
      <c r="I46" s="362">
        <v>0</v>
      </c>
    </row>
    <row r="47" spans="1:9" ht="16.5" customHeight="1">
      <c r="A47" s="347"/>
      <c r="B47" s="308" t="s">
        <v>471</v>
      </c>
      <c r="C47" s="362">
        <v>9690</v>
      </c>
      <c r="D47" s="362">
        <v>9690</v>
      </c>
      <c r="E47" s="362">
        <v>0</v>
      </c>
      <c r="F47" s="362">
        <v>0</v>
      </c>
      <c r="G47" s="362">
        <v>0</v>
      </c>
      <c r="H47" s="362">
        <v>0</v>
      </c>
      <c r="I47" s="362">
        <v>0</v>
      </c>
    </row>
    <row r="48" spans="1:9" ht="15.75" customHeight="1">
      <c r="A48" s="347"/>
      <c r="B48" s="308" t="s">
        <v>242</v>
      </c>
      <c r="C48" s="362">
        <v>29000</v>
      </c>
      <c r="D48" s="362">
        <v>29000</v>
      </c>
      <c r="E48" s="362">
        <v>0</v>
      </c>
      <c r="F48" s="362">
        <v>0</v>
      </c>
      <c r="G48" s="362">
        <v>0</v>
      </c>
      <c r="H48" s="362">
        <v>0</v>
      </c>
      <c r="I48" s="362">
        <v>0</v>
      </c>
    </row>
    <row r="49" spans="1:9" ht="16.5" customHeight="1">
      <c r="A49" s="347"/>
      <c r="B49" s="308" t="s">
        <v>243</v>
      </c>
      <c r="C49" s="362">
        <v>1000</v>
      </c>
      <c r="D49" s="362">
        <v>1000</v>
      </c>
      <c r="E49" s="362">
        <v>0</v>
      </c>
      <c r="F49" s="362">
        <v>0</v>
      </c>
      <c r="G49" s="362">
        <v>0</v>
      </c>
      <c r="H49" s="362">
        <v>0</v>
      </c>
      <c r="I49" s="362">
        <v>0</v>
      </c>
    </row>
    <row r="50" spans="1:9" ht="16.5" customHeight="1" hidden="1">
      <c r="A50" s="347"/>
      <c r="B50" s="308" t="s">
        <v>246</v>
      </c>
      <c r="C50" s="362">
        <f>D50+G50</f>
        <v>0</v>
      </c>
      <c r="D50" s="362">
        <v>0</v>
      </c>
      <c r="E50" s="362">
        <v>0</v>
      </c>
      <c r="F50" s="362">
        <v>0</v>
      </c>
      <c r="G50" s="362">
        <v>0</v>
      </c>
      <c r="H50" s="362">
        <v>0</v>
      </c>
      <c r="I50" s="362">
        <v>0</v>
      </c>
    </row>
    <row r="51" spans="1:9" ht="17.25" customHeight="1">
      <c r="A51" s="347"/>
      <c r="B51" s="309" t="s">
        <v>472</v>
      </c>
      <c r="C51" s="362">
        <v>100000</v>
      </c>
      <c r="D51" s="362">
        <v>100000</v>
      </c>
      <c r="E51" s="362">
        <v>0</v>
      </c>
      <c r="F51" s="362">
        <v>0</v>
      </c>
      <c r="G51" s="362">
        <v>0</v>
      </c>
      <c r="H51" s="362">
        <v>0</v>
      </c>
      <c r="I51" s="362">
        <v>0</v>
      </c>
    </row>
    <row r="52" spans="1:9" ht="27.75" customHeight="1">
      <c r="A52" s="347"/>
      <c r="B52" s="309" t="s">
        <v>245</v>
      </c>
      <c r="C52" s="362">
        <v>30000</v>
      </c>
      <c r="D52" s="362">
        <v>30000</v>
      </c>
      <c r="E52" s="362">
        <v>0</v>
      </c>
      <c r="F52" s="362">
        <v>0</v>
      </c>
      <c r="G52" s="362">
        <v>0</v>
      </c>
      <c r="H52" s="362">
        <v>0</v>
      </c>
      <c r="I52" s="362">
        <v>0</v>
      </c>
    </row>
    <row r="53" spans="1:9" ht="15.75" customHeight="1">
      <c r="A53" s="347"/>
      <c r="B53" s="309" t="s">
        <v>483</v>
      </c>
      <c r="C53" s="362">
        <v>161900</v>
      </c>
      <c r="D53" s="362">
        <v>161900</v>
      </c>
      <c r="E53" s="362">
        <v>0</v>
      </c>
      <c r="F53" s="362">
        <v>0</v>
      </c>
      <c r="G53" s="362">
        <v>0</v>
      </c>
      <c r="H53" s="362">
        <v>0</v>
      </c>
      <c r="I53" s="362">
        <v>0</v>
      </c>
    </row>
    <row r="54" spans="1:9" ht="26.25" customHeight="1">
      <c r="A54" s="347"/>
      <c r="B54" s="309" t="s">
        <v>473</v>
      </c>
      <c r="C54" s="362">
        <v>16000</v>
      </c>
      <c r="D54" s="362">
        <v>16000</v>
      </c>
      <c r="E54" s="362">
        <v>0</v>
      </c>
      <c r="F54" s="362">
        <v>0</v>
      </c>
      <c r="G54" s="362">
        <v>0</v>
      </c>
      <c r="H54" s="362">
        <v>0</v>
      </c>
      <c r="I54" s="362">
        <v>0</v>
      </c>
    </row>
    <row r="55" spans="1:9" ht="16.5" customHeight="1">
      <c r="A55" s="355" t="s">
        <v>247</v>
      </c>
      <c r="B55" s="319" t="s">
        <v>248</v>
      </c>
      <c r="C55" s="360">
        <f>D55+G55</f>
        <v>8742793</v>
      </c>
      <c r="D55" s="360">
        <f>D57+D58+D56</f>
        <v>8742793</v>
      </c>
      <c r="E55" s="360">
        <f>E57+E58</f>
        <v>0</v>
      </c>
      <c r="F55" s="360">
        <f>F57+F58</f>
        <v>0</v>
      </c>
      <c r="G55" s="360">
        <f>G57+G58</f>
        <v>0</v>
      </c>
      <c r="H55" s="360">
        <f>H57+H58</f>
        <v>0</v>
      </c>
      <c r="I55" s="360">
        <f>I57+I58</f>
        <v>0</v>
      </c>
    </row>
    <row r="56" spans="1:9" ht="16.5" customHeight="1">
      <c r="A56" s="355"/>
      <c r="B56" s="322" t="s">
        <v>565</v>
      </c>
      <c r="C56" s="366">
        <v>612000</v>
      </c>
      <c r="D56" s="366">
        <v>612000</v>
      </c>
      <c r="E56" s="360"/>
      <c r="F56" s="360"/>
      <c r="G56" s="360"/>
      <c r="H56" s="360"/>
      <c r="I56" s="360"/>
    </row>
    <row r="57" spans="1:9" s="1" customFormat="1" ht="0.75" customHeight="1">
      <c r="A57" s="347"/>
      <c r="B57" s="309" t="s">
        <v>474</v>
      </c>
      <c r="C57" s="362">
        <v>0</v>
      </c>
      <c r="D57" s="362">
        <v>0</v>
      </c>
      <c r="E57" s="362">
        <v>0</v>
      </c>
      <c r="F57" s="362">
        <v>0</v>
      </c>
      <c r="G57" s="362">
        <v>0</v>
      </c>
      <c r="H57" s="362">
        <v>0</v>
      </c>
      <c r="I57" s="362">
        <v>0</v>
      </c>
    </row>
    <row r="58" spans="1:9" ht="15.75" customHeight="1">
      <c r="A58" s="347"/>
      <c r="B58" s="309" t="s">
        <v>249</v>
      </c>
      <c r="C58" s="362">
        <v>8130793</v>
      </c>
      <c r="D58" s="362">
        <v>8130793</v>
      </c>
      <c r="E58" s="362">
        <v>0</v>
      </c>
      <c r="F58" s="362">
        <v>0</v>
      </c>
      <c r="G58" s="362">
        <v>0</v>
      </c>
      <c r="H58" s="362">
        <v>0</v>
      </c>
      <c r="I58" s="362">
        <v>0</v>
      </c>
    </row>
    <row r="59" spans="1:9" ht="14.25" customHeight="1">
      <c r="A59" s="355" t="s">
        <v>250</v>
      </c>
      <c r="B59" s="319" t="s">
        <v>251</v>
      </c>
      <c r="C59" s="360">
        <f aca="true" t="shared" si="1" ref="C59:I59">C60+C61+C64+C66+C62+C65+C67+C63</f>
        <v>1099311</v>
      </c>
      <c r="D59" s="360">
        <f t="shared" si="1"/>
        <v>1099311</v>
      </c>
      <c r="E59" s="360">
        <f t="shared" si="1"/>
        <v>305961</v>
      </c>
      <c r="F59" s="360">
        <f t="shared" si="1"/>
        <v>0</v>
      </c>
      <c r="G59" s="360">
        <f t="shared" si="1"/>
        <v>0</v>
      </c>
      <c r="H59" s="360">
        <f t="shared" si="1"/>
        <v>0</v>
      </c>
      <c r="I59" s="360">
        <f t="shared" si="1"/>
        <v>0</v>
      </c>
    </row>
    <row r="60" spans="1:9" s="1" customFormat="1" ht="15" customHeight="1">
      <c r="A60" s="347"/>
      <c r="B60" s="309" t="s">
        <v>475</v>
      </c>
      <c r="C60" s="362">
        <v>41350</v>
      </c>
      <c r="D60" s="362">
        <v>41350</v>
      </c>
      <c r="E60" s="362">
        <v>0</v>
      </c>
      <c r="F60" s="362">
        <v>0</v>
      </c>
      <c r="G60" s="362">
        <v>0</v>
      </c>
      <c r="H60" s="362">
        <v>0</v>
      </c>
      <c r="I60" s="362">
        <v>0</v>
      </c>
    </row>
    <row r="61" spans="1:9" ht="29.25" customHeight="1">
      <c r="A61" s="347"/>
      <c r="B61" s="309" t="s">
        <v>476</v>
      </c>
      <c r="C61" s="362">
        <v>282000</v>
      </c>
      <c r="D61" s="362">
        <v>282000</v>
      </c>
      <c r="E61" s="362">
        <v>0</v>
      </c>
      <c r="F61" s="362">
        <v>0</v>
      </c>
      <c r="G61" s="362">
        <v>0</v>
      </c>
      <c r="H61" s="362">
        <v>0</v>
      </c>
      <c r="I61" s="362">
        <v>0</v>
      </c>
    </row>
    <row r="62" spans="1:9" ht="14.25" customHeight="1">
      <c r="A62" s="347"/>
      <c r="B62" s="309" t="s">
        <v>237</v>
      </c>
      <c r="C62" s="362">
        <v>470000</v>
      </c>
      <c r="D62" s="362">
        <v>470000</v>
      </c>
      <c r="E62" s="362">
        <v>0</v>
      </c>
      <c r="F62" s="362">
        <v>0</v>
      </c>
      <c r="G62" s="362">
        <v>0</v>
      </c>
      <c r="H62" s="362">
        <v>0</v>
      </c>
      <c r="I62" s="362">
        <v>0</v>
      </c>
    </row>
    <row r="63" spans="1:9" ht="63.75" hidden="1">
      <c r="A63" s="347"/>
      <c r="B63" s="309" t="s">
        <v>494</v>
      </c>
      <c r="C63" s="362">
        <f>D63+G63</f>
        <v>0</v>
      </c>
      <c r="D63" s="362">
        <v>0</v>
      </c>
      <c r="E63" s="362">
        <v>0</v>
      </c>
      <c r="F63" s="362">
        <v>0</v>
      </c>
      <c r="G63" s="362">
        <v>0</v>
      </c>
      <c r="H63" s="362">
        <v>0</v>
      </c>
      <c r="I63" s="362">
        <v>0</v>
      </c>
    </row>
    <row r="64" spans="1:9" ht="39.75" customHeight="1">
      <c r="A64" s="347"/>
      <c r="B64" s="306" t="s">
        <v>540</v>
      </c>
      <c r="C64" s="362">
        <v>305961</v>
      </c>
      <c r="D64" s="362">
        <v>305961</v>
      </c>
      <c r="E64" s="362">
        <v>305961</v>
      </c>
      <c r="F64" s="362">
        <v>0</v>
      </c>
      <c r="G64" s="362">
        <v>0</v>
      </c>
      <c r="H64" s="362">
        <v>0</v>
      </c>
      <c r="I64" s="362">
        <v>0</v>
      </c>
    </row>
    <row r="65" spans="1:9" ht="63.75" hidden="1">
      <c r="A65" s="347"/>
      <c r="B65" s="309" t="s">
        <v>494</v>
      </c>
      <c r="C65" s="362">
        <v>0</v>
      </c>
      <c r="D65" s="362">
        <v>0</v>
      </c>
      <c r="E65" s="362">
        <v>0</v>
      </c>
      <c r="F65" s="362">
        <v>0</v>
      </c>
      <c r="G65" s="362">
        <v>0</v>
      </c>
      <c r="H65" s="362">
        <v>0</v>
      </c>
      <c r="I65" s="362">
        <v>0</v>
      </c>
    </row>
    <row r="66" spans="1:9" ht="42" customHeight="1" hidden="1">
      <c r="A66" s="347"/>
      <c r="B66" s="309" t="s">
        <v>484</v>
      </c>
      <c r="C66" s="362">
        <f>D66+G66</f>
        <v>0</v>
      </c>
      <c r="D66" s="362">
        <v>0</v>
      </c>
      <c r="E66" s="362">
        <v>0</v>
      </c>
      <c r="F66" s="362">
        <v>0</v>
      </c>
      <c r="G66" s="362">
        <v>0</v>
      </c>
      <c r="H66" s="362">
        <v>0</v>
      </c>
      <c r="I66" s="362">
        <v>0</v>
      </c>
    </row>
    <row r="67" spans="1:9" ht="42" customHeight="1" hidden="1">
      <c r="A67" s="347"/>
      <c r="B67" s="309" t="s">
        <v>495</v>
      </c>
      <c r="C67" s="362">
        <f>D67+G67</f>
        <v>0</v>
      </c>
      <c r="D67" s="362">
        <v>0</v>
      </c>
      <c r="E67" s="362">
        <v>0</v>
      </c>
      <c r="F67" s="362">
        <v>0</v>
      </c>
      <c r="G67" s="362">
        <v>0</v>
      </c>
      <c r="H67" s="362">
        <v>0</v>
      </c>
      <c r="I67" s="362">
        <v>0</v>
      </c>
    </row>
    <row r="68" spans="1:9" ht="16.5" customHeight="1">
      <c r="A68" s="355" t="s">
        <v>252</v>
      </c>
      <c r="B68" s="319" t="s">
        <v>253</v>
      </c>
      <c r="C68" s="360">
        <f>C69+C70</f>
        <v>255761</v>
      </c>
      <c r="D68" s="360">
        <f>D69+D70</f>
        <v>255761</v>
      </c>
      <c r="E68" s="360">
        <f>E69+E70</f>
        <v>255761</v>
      </c>
      <c r="F68" s="360">
        <f>F69</f>
        <v>0</v>
      </c>
      <c r="G68" s="360">
        <f>G69</f>
        <v>0</v>
      </c>
      <c r="H68" s="360">
        <f>H69</f>
        <v>0</v>
      </c>
      <c r="I68" s="360">
        <f>I69</f>
        <v>0</v>
      </c>
    </row>
    <row r="69" spans="1:9" ht="41.25" customHeight="1">
      <c r="A69" s="347"/>
      <c r="B69" s="306" t="s">
        <v>540</v>
      </c>
      <c r="C69" s="362">
        <v>254800</v>
      </c>
      <c r="D69" s="362">
        <v>254800</v>
      </c>
      <c r="E69" s="362">
        <v>254800</v>
      </c>
      <c r="F69" s="362">
        <v>0</v>
      </c>
      <c r="G69" s="362">
        <v>0</v>
      </c>
      <c r="H69" s="362">
        <v>0</v>
      </c>
      <c r="I69" s="362">
        <v>0</v>
      </c>
    </row>
    <row r="70" spans="1:9" ht="15.75" customHeight="1">
      <c r="A70" s="347"/>
      <c r="B70" s="306" t="s">
        <v>542</v>
      </c>
      <c r="C70" s="362">
        <v>961</v>
      </c>
      <c r="D70" s="362">
        <v>961</v>
      </c>
      <c r="E70" s="362">
        <v>961</v>
      </c>
      <c r="F70" s="362"/>
      <c r="G70" s="362"/>
      <c r="H70" s="362"/>
      <c r="I70" s="362"/>
    </row>
    <row r="71" spans="1:9" ht="16.5" customHeight="1">
      <c r="A71" s="355" t="s">
        <v>496</v>
      </c>
      <c r="B71" s="319" t="s">
        <v>489</v>
      </c>
      <c r="C71" s="360">
        <f>C73+C74+C75+C72+C76</f>
        <v>8676000</v>
      </c>
      <c r="D71" s="360">
        <f>D73+D74+D75+D72+D76</f>
        <v>8676000</v>
      </c>
      <c r="E71" s="360">
        <f>E73+E74+E75</f>
        <v>8669000</v>
      </c>
      <c r="F71" s="360">
        <f>F73+F74+F75</f>
        <v>0</v>
      </c>
      <c r="G71" s="360">
        <f>G73+G74+G75</f>
        <v>0</v>
      </c>
      <c r="H71" s="360">
        <f>H73+H74+H75</f>
        <v>0</v>
      </c>
      <c r="I71" s="360">
        <f>I73+I74+I75</f>
        <v>0</v>
      </c>
    </row>
    <row r="72" spans="1:9" ht="16.5" customHeight="1" hidden="1">
      <c r="A72" s="374"/>
      <c r="B72" s="375" t="s">
        <v>474</v>
      </c>
      <c r="C72" s="376">
        <v>0</v>
      </c>
      <c r="D72" s="376">
        <v>0</v>
      </c>
      <c r="E72" s="376">
        <v>0</v>
      </c>
      <c r="F72" s="376">
        <v>0</v>
      </c>
      <c r="G72" s="376">
        <v>0</v>
      </c>
      <c r="H72" s="376">
        <v>0</v>
      </c>
      <c r="I72" s="376">
        <v>0</v>
      </c>
    </row>
    <row r="73" spans="1:9" s="1" customFormat="1" ht="43.5" customHeight="1">
      <c r="A73" s="370"/>
      <c r="B73" s="371" t="s">
        <v>236</v>
      </c>
      <c r="C73" s="364">
        <v>1920000</v>
      </c>
      <c r="D73" s="364">
        <v>1920000</v>
      </c>
      <c r="E73" s="364">
        <v>1920000</v>
      </c>
      <c r="F73" s="364">
        <v>0</v>
      </c>
      <c r="G73" s="364">
        <v>0</v>
      </c>
      <c r="H73" s="364">
        <v>0</v>
      </c>
      <c r="I73" s="364">
        <v>0</v>
      </c>
    </row>
    <row r="74" spans="1:9" s="373" customFormat="1" ht="51">
      <c r="A74" s="347"/>
      <c r="B74" s="372" t="s">
        <v>497</v>
      </c>
      <c r="C74" s="362">
        <v>6749000</v>
      </c>
      <c r="D74" s="362">
        <v>6749000</v>
      </c>
      <c r="E74" s="362">
        <v>6749000</v>
      </c>
      <c r="F74" s="362">
        <v>0</v>
      </c>
      <c r="G74" s="362">
        <v>0</v>
      </c>
      <c r="H74" s="362">
        <v>0</v>
      </c>
      <c r="I74" s="362">
        <v>0</v>
      </c>
    </row>
    <row r="75" spans="1:9" s="18" customFormat="1" ht="36.75" customHeight="1">
      <c r="A75" s="354"/>
      <c r="B75" s="312" t="s">
        <v>443</v>
      </c>
      <c r="C75" s="362">
        <f>D75+G75</f>
        <v>7000</v>
      </c>
      <c r="D75" s="362">
        <v>7000</v>
      </c>
      <c r="E75" s="362">
        <v>0</v>
      </c>
      <c r="F75" s="362">
        <v>0</v>
      </c>
      <c r="G75" s="362">
        <v>0</v>
      </c>
      <c r="H75" s="362">
        <v>0</v>
      </c>
      <c r="I75" s="362">
        <v>0</v>
      </c>
    </row>
    <row r="76" spans="1:9" s="18" customFormat="1" ht="0.75" customHeight="1">
      <c r="A76" s="377"/>
      <c r="B76" s="378" t="s">
        <v>542</v>
      </c>
      <c r="C76" s="362"/>
      <c r="D76" s="362"/>
      <c r="E76" s="362">
        <v>0</v>
      </c>
      <c r="F76" s="362"/>
      <c r="G76" s="362"/>
      <c r="H76" s="362"/>
      <c r="I76" s="362"/>
    </row>
    <row r="77" spans="1:9" s="18" customFormat="1" ht="15.75" customHeight="1">
      <c r="A77" s="359">
        <v>900</v>
      </c>
      <c r="B77" s="334" t="s">
        <v>359</v>
      </c>
      <c r="C77" s="360">
        <f>C78</f>
        <v>21200</v>
      </c>
      <c r="D77" s="360">
        <f aca="true" t="shared" si="2" ref="D77:I77">D78</f>
        <v>21200</v>
      </c>
      <c r="E77" s="360">
        <f t="shared" si="2"/>
        <v>0</v>
      </c>
      <c r="F77" s="360">
        <f t="shared" si="2"/>
        <v>0</v>
      </c>
      <c r="G77" s="360">
        <f t="shared" si="2"/>
        <v>0</v>
      </c>
      <c r="H77" s="360">
        <f t="shared" si="2"/>
        <v>0</v>
      </c>
      <c r="I77" s="360">
        <f t="shared" si="2"/>
        <v>0</v>
      </c>
    </row>
    <row r="78" spans="1:9" s="18" customFormat="1" ht="29.25" customHeight="1">
      <c r="A78" s="354"/>
      <c r="B78" s="349" t="s">
        <v>541</v>
      </c>
      <c r="C78" s="362">
        <v>21200</v>
      </c>
      <c r="D78" s="362">
        <v>21200</v>
      </c>
      <c r="E78" s="362">
        <v>0</v>
      </c>
      <c r="F78" s="362">
        <v>0</v>
      </c>
      <c r="G78" s="362">
        <v>0</v>
      </c>
      <c r="H78" s="362">
        <v>0</v>
      </c>
      <c r="I78" s="362">
        <v>0</v>
      </c>
    </row>
    <row r="79" spans="1:9" s="18" customFormat="1" ht="15" customHeight="1" hidden="1">
      <c r="A79" s="351" t="s">
        <v>386</v>
      </c>
      <c r="B79" s="111" t="s">
        <v>387</v>
      </c>
      <c r="C79" s="360">
        <v>0</v>
      </c>
      <c r="D79" s="360">
        <v>0</v>
      </c>
      <c r="E79" s="361">
        <f>E80</f>
        <v>0</v>
      </c>
      <c r="F79" s="361">
        <v>0</v>
      </c>
      <c r="G79" s="361">
        <f>H79</f>
        <v>0</v>
      </c>
      <c r="H79" s="361">
        <f>H80</f>
        <v>0</v>
      </c>
      <c r="I79" s="361">
        <f>I80</f>
        <v>0</v>
      </c>
    </row>
    <row r="80" spans="1:9" s="18" customFormat="1" ht="55.5" customHeight="1" hidden="1">
      <c r="A80" s="347"/>
      <c r="B80" s="126" t="s">
        <v>388</v>
      </c>
      <c r="C80" s="362">
        <v>0</v>
      </c>
      <c r="D80" s="362">
        <v>0</v>
      </c>
      <c r="E80" s="362">
        <v>0</v>
      </c>
      <c r="F80" s="362">
        <v>0</v>
      </c>
      <c r="G80" s="362">
        <v>0</v>
      </c>
      <c r="H80" s="362">
        <v>0</v>
      </c>
      <c r="I80" s="362">
        <v>0</v>
      </c>
    </row>
    <row r="81" spans="1:9" ht="14.25" customHeight="1" hidden="1">
      <c r="A81" s="351" t="s">
        <v>364</v>
      </c>
      <c r="B81" s="111" t="s">
        <v>365</v>
      </c>
      <c r="C81" s="360">
        <f aca="true" t="shared" si="3" ref="C81:I81">C82</f>
        <v>0</v>
      </c>
      <c r="D81" s="360">
        <f t="shared" si="3"/>
        <v>0</v>
      </c>
      <c r="E81" s="360">
        <f t="shared" si="3"/>
        <v>0</v>
      </c>
      <c r="F81" s="360">
        <f t="shared" si="3"/>
        <v>0</v>
      </c>
      <c r="G81" s="360">
        <f t="shared" si="3"/>
        <v>0</v>
      </c>
      <c r="H81" s="360">
        <f t="shared" si="3"/>
        <v>0</v>
      </c>
      <c r="I81" s="360">
        <f t="shared" si="3"/>
        <v>0</v>
      </c>
    </row>
    <row r="82" spans="1:9" ht="55.5" customHeight="1" hidden="1">
      <c r="A82" s="347"/>
      <c r="B82" s="112" t="s">
        <v>423</v>
      </c>
      <c r="C82" s="362">
        <v>0</v>
      </c>
      <c r="D82" s="362">
        <v>0</v>
      </c>
      <c r="E82" s="362">
        <v>0</v>
      </c>
      <c r="F82" s="362">
        <v>0</v>
      </c>
      <c r="G82" s="362">
        <v>0</v>
      </c>
      <c r="H82" s="362">
        <v>0</v>
      </c>
      <c r="I82" s="362">
        <v>0</v>
      </c>
    </row>
    <row r="83" spans="1:9" s="1" customFormat="1" ht="15.75" customHeight="1">
      <c r="A83" s="355" t="s">
        <v>386</v>
      </c>
      <c r="B83" s="348" t="s">
        <v>419</v>
      </c>
      <c r="C83" s="367">
        <f>C84</f>
        <v>10000</v>
      </c>
      <c r="D83" s="367">
        <f aca="true" t="shared" si="4" ref="D83:I83">D84</f>
        <v>10000</v>
      </c>
      <c r="E83" s="367">
        <f t="shared" si="4"/>
        <v>0</v>
      </c>
      <c r="F83" s="367">
        <f t="shared" si="4"/>
        <v>0</v>
      </c>
      <c r="G83" s="367">
        <f t="shared" si="4"/>
        <v>0</v>
      </c>
      <c r="H83" s="367">
        <f t="shared" si="4"/>
        <v>0</v>
      </c>
      <c r="I83" s="360">
        <f t="shared" si="4"/>
        <v>0</v>
      </c>
    </row>
    <row r="84" spans="1:9" ht="17.25" customHeight="1">
      <c r="A84" s="118"/>
      <c r="B84" s="346" t="s">
        <v>237</v>
      </c>
      <c r="C84" s="368">
        <v>10000</v>
      </c>
      <c r="D84" s="368">
        <v>10000</v>
      </c>
      <c r="E84" s="368">
        <v>0</v>
      </c>
      <c r="F84" s="368">
        <v>0</v>
      </c>
      <c r="G84" s="368">
        <v>0</v>
      </c>
      <c r="H84" s="368">
        <v>0</v>
      </c>
      <c r="I84" s="362">
        <v>0</v>
      </c>
    </row>
    <row r="85" spans="1:9" ht="21.75" customHeight="1">
      <c r="A85" s="407" t="s">
        <v>26</v>
      </c>
      <c r="B85" s="408"/>
      <c r="C85" s="369">
        <f>C10+C18+C25+C29+C31+C39+C55+C59+C68+C79+C77+C22+C33+C81+C71+C83+C35</f>
        <v>35428903</v>
      </c>
      <c r="D85" s="369">
        <f aca="true" t="shared" si="5" ref="D85:I85">D10+D18+D25+D29+D31+D39+D55+D59+D68+D79+D77+D22+D33+D81+D71+D83</f>
        <v>35188903</v>
      </c>
      <c r="E85" s="369">
        <f t="shared" si="5"/>
        <v>9323716</v>
      </c>
      <c r="F85" s="369">
        <f t="shared" si="5"/>
        <v>0</v>
      </c>
      <c r="G85" s="369">
        <f>G10+G18+G25+G29+G31+G39+G55+G59+G68+G79+G77+G22+G33+G81+G71+G83+G35</f>
        <v>240000</v>
      </c>
      <c r="H85" s="369">
        <f>H10+H18+H25+H29+H31+H39+H55+H59+H68+H79+H77+H22+H33+H81+H71+H83+H35</f>
        <v>0</v>
      </c>
      <c r="I85" s="361">
        <f t="shared" si="5"/>
        <v>0</v>
      </c>
    </row>
    <row r="86" spans="1:9" ht="12.75">
      <c r="A86"/>
      <c r="B86" s="3"/>
      <c r="C86"/>
      <c r="D86"/>
      <c r="H86" s="120"/>
      <c r="I86" s="120"/>
    </row>
    <row r="87" spans="1:9" ht="12.75">
      <c r="A87" s="5" t="s">
        <v>6</v>
      </c>
      <c r="B87" s="3"/>
      <c r="C87"/>
      <c r="D87"/>
      <c r="H87" s="120"/>
      <c r="I87" s="120"/>
    </row>
    <row r="88" spans="1:9" ht="12.75">
      <c r="A88"/>
      <c r="B88" s="3"/>
      <c r="C88"/>
      <c r="D88"/>
      <c r="H88" s="120"/>
      <c r="I88" s="120"/>
    </row>
    <row r="89" spans="1:9" ht="12.75">
      <c r="A89"/>
      <c r="B89" s="3"/>
      <c r="C89"/>
      <c r="D89"/>
      <c r="H89" s="120"/>
      <c r="I89" s="120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H7:I7"/>
    <mergeCell ref="A5:A6"/>
    <mergeCell ref="B5:B6"/>
    <mergeCell ref="G1:I1"/>
    <mergeCell ref="A85:B85"/>
    <mergeCell ref="C5:I5"/>
    <mergeCell ref="C6:C8"/>
    <mergeCell ref="D6:I6"/>
    <mergeCell ref="D7:D8"/>
    <mergeCell ref="E7:F7"/>
    <mergeCell ref="G7:G8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0" customWidth="1"/>
    <col min="5" max="5" width="14.8515625" style="130" customWidth="1"/>
    <col min="6" max="6" width="13.57421875" style="130" customWidth="1"/>
    <col min="7" max="7" width="14.421875" style="130" customWidth="1"/>
    <col min="8" max="8" width="15.7109375" style="0" customWidth="1"/>
  </cols>
  <sheetData>
    <row r="1" spans="4:5" ht="12.75">
      <c r="D1" s="449" t="s">
        <v>440</v>
      </c>
      <c r="E1" s="449"/>
    </row>
    <row r="2" ht="12.75">
      <c r="E2" s="313" t="s">
        <v>551</v>
      </c>
    </row>
    <row r="3" spans="1:8" ht="48.75" customHeight="1" hidden="1">
      <c r="A3" s="469"/>
      <c r="B3" s="469"/>
      <c r="C3" s="469"/>
      <c r="D3" s="469"/>
      <c r="E3" s="469"/>
      <c r="F3" s="469"/>
      <c r="G3" s="469"/>
      <c r="H3" s="469"/>
    </row>
    <row r="4" spans="1:8" ht="12.75" hidden="1">
      <c r="A4"/>
      <c r="B4"/>
      <c r="C4"/>
      <c r="D4"/>
      <c r="E4" s="120"/>
      <c r="F4" s="152"/>
      <c r="G4" s="152"/>
      <c r="H4" s="249"/>
    </row>
    <row r="5" spans="1:8" s="46" customFormat="1" ht="20.25" customHeight="1" hidden="1">
      <c r="A5"/>
      <c r="B5"/>
      <c r="C5"/>
      <c r="D5" t="s">
        <v>221</v>
      </c>
      <c r="E5" s="120"/>
      <c r="F5" s="470"/>
      <c r="G5" s="470"/>
      <c r="H5" s="257"/>
    </row>
    <row r="6" spans="1:8" s="46" customFormat="1" ht="65.25" customHeight="1">
      <c r="A6" s="451" t="s">
        <v>555</v>
      </c>
      <c r="B6" s="451"/>
      <c r="C6" s="451"/>
      <c r="D6" s="451"/>
      <c r="E6" s="451"/>
      <c r="F6" s="256"/>
      <c r="G6" s="256"/>
      <c r="H6" s="257"/>
    </row>
    <row r="7" spans="1:8" ht="9" customHeight="1">
      <c r="A7"/>
      <c r="B7"/>
      <c r="C7"/>
      <c r="D7" s="3"/>
      <c r="E7" s="132"/>
      <c r="F7" s="251"/>
      <c r="G7" s="251"/>
      <c r="H7" s="250"/>
    </row>
    <row r="8" spans="1:8" s="1" customFormat="1" ht="19.5" customHeight="1">
      <c r="A8" s="446" t="s">
        <v>35</v>
      </c>
      <c r="B8" s="446" t="s">
        <v>0</v>
      </c>
      <c r="C8" s="446" t="s">
        <v>8</v>
      </c>
      <c r="D8" s="447" t="s">
        <v>98</v>
      </c>
      <c r="E8" s="465" t="s">
        <v>99</v>
      </c>
      <c r="F8" s="253"/>
      <c r="G8" s="253"/>
      <c r="H8" s="252"/>
    </row>
    <row r="9" spans="1:8" ht="65.25" customHeight="1">
      <c r="A9" s="446"/>
      <c r="B9" s="446"/>
      <c r="C9" s="446"/>
      <c r="D9" s="447"/>
      <c r="E9" s="466"/>
      <c r="F9" s="152"/>
      <c r="G9" s="152"/>
      <c r="H9" s="254"/>
    </row>
    <row r="10" spans="1:8" s="1" customFormat="1" ht="19.5" customHeight="1">
      <c r="A10" s="446"/>
      <c r="B10" s="446"/>
      <c r="C10" s="446"/>
      <c r="D10" s="447"/>
      <c r="E10" s="467"/>
      <c r="F10" s="253"/>
      <c r="G10" s="253"/>
      <c r="H10" s="252"/>
    </row>
    <row r="11" spans="1:8" ht="12" customHeight="1">
      <c r="A11" s="47">
        <v>1</v>
      </c>
      <c r="B11" s="47">
        <v>2</v>
      </c>
      <c r="C11" s="47">
        <v>3</v>
      </c>
      <c r="D11" s="47">
        <v>4</v>
      </c>
      <c r="E11" s="138">
        <v>5</v>
      </c>
      <c r="F11" s="152"/>
      <c r="G11" s="152"/>
      <c r="H11" s="254"/>
    </row>
    <row r="12" spans="1:8" s="262" customFormat="1" ht="31.5" customHeight="1">
      <c r="A12" s="258"/>
      <c r="B12" s="258"/>
      <c r="C12" s="258"/>
      <c r="D12" s="259" t="s">
        <v>389</v>
      </c>
      <c r="E12" s="330">
        <f>E13+E14</f>
        <v>161089</v>
      </c>
      <c r="F12" s="260"/>
      <c r="G12" s="260"/>
      <c r="H12" s="261"/>
    </row>
    <row r="13" spans="1:8" s="262" customFormat="1" ht="31.5" customHeight="1">
      <c r="A13" s="392">
        <v>1</v>
      </c>
      <c r="B13" s="392">
        <v>600</v>
      </c>
      <c r="C13" s="392">
        <v>60014</v>
      </c>
      <c r="D13" s="394" t="s">
        <v>556</v>
      </c>
      <c r="E13" s="393">
        <v>157389</v>
      </c>
      <c r="F13" s="260"/>
      <c r="G13" s="260"/>
      <c r="H13" s="261"/>
    </row>
    <row r="14" spans="1:8" s="1" customFormat="1" ht="28.5" customHeight="1">
      <c r="A14" s="379">
        <v>1</v>
      </c>
      <c r="B14" s="379">
        <v>801</v>
      </c>
      <c r="C14" s="379">
        <v>80195</v>
      </c>
      <c r="D14" s="67" t="s">
        <v>520</v>
      </c>
      <c r="E14" s="345">
        <v>3700</v>
      </c>
      <c r="F14" s="253"/>
      <c r="G14" s="253"/>
      <c r="H14" s="252"/>
    </row>
    <row r="15" spans="1:8" ht="28.5" customHeight="1" hidden="1">
      <c r="A15" s="263">
        <v>2</v>
      </c>
      <c r="B15" s="263">
        <v>750</v>
      </c>
      <c r="C15" s="263">
        <v>75095</v>
      </c>
      <c r="D15" s="263" t="s">
        <v>382</v>
      </c>
      <c r="E15" s="270">
        <v>0</v>
      </c>
      <c r="F15" s="152"/>
      <c r="G15" s="152"/>
      <c r="H15" s="254"/>
    </row>
    <row r="16" spans="1:8" ht="28.5" customHeight="1" hidden="1">
      <c r="A16" s="263"/>
      <c r="B16" s="263"/>
      <c r="C16" s="263"/>
      <c r="D16" s="263"/>
      <c r="E16" s="270"/>
      <c r="F16" s="152"/>
      <c r="G16" s="152"/>
      <c r="H16" s="254"/>
    </row>
    <row r="17" spans="1:8" ht="28.5" customHeight="1" hidden="1">
      <c r="A17" s="263"/>
      <c r="B17" s="263"/>
      <c r="C17" s="263"/>
      <c r="D17" s="263"/>
      <c r="E17" s="270"/>
      <c r="F17" s="152"/>
      <c r="G17" s="152"/>
      <c r="H17" s="254"/>
    </row>
    <row r="18" spans="1:8" ht="24.75" customHeight="1" hidden="1">
      <c r="A18" s="263"/>
      <c r="B18" s="263"/>
      <c r="C18" s="263"/>
      <c r="D18" s="263"/>
      <c r="E18" s="270"/>
      <c r="F18" s="152"/>
      <c r="G18" s="152"/>
      <c r="H18" s="41"/>
    </row>
    <row r="19" spans="1:8" ht="19.5" customHeight="1" hidden="1">
      <c r="A19" s="263"/>
      <c r="B19" s="263"/>
      <c r="C19" s="263"/>
      <c r="D19" s="263"/>
      <c r="E19" s="270"/>
      <c r="F19" s="152"/>
      <c r="G19" s="152"/>
      <c r="H19" s="41"/>
    </row>
    <row r="20" spans="1:8" ht="19.5" customHeight="1" hidden="1">
      <c r="A20" s="263"/>
      <c r="B20" s="263"/>
      <c r="C20" s="263"/>
      <c r="D20" s="263"/>
      <c r="E20" s="270"/>
      <c r="F20" s="152"/>
      <c r="G20" s="152"/>
      <c r="H20" s="41"/>
    </row>
    <row r="21" spans="1:8" ht="19.5" customHeight="1" hidden="1">
      <c r="A21" s="471" t="s">
        <v>1</v>
      </c>
      <c r="B21" s="471"/>
      <c r="C21" s="471"/>
      <c r="D21" s="471"/>
      <c r="E21" s="168">
        <v>0</v>
      </c>
      <c r="F21" s="152"/>
      <c r="G21" s="152"/>
      <c r="H21" s="41"/>
    </row>
    <row r="22" spans="1:8" ht="19.5" customHeight="1" hidden="1">
      <c r="A22" s="17"/>
      <c r="B22" s="17"/>
      <c r="C22" s="17"/>
      <c r="D22" s="176"/>
      <c r="E22" s="176"/>
      <c r="F22" s="152"/>
      <c r="G22" s="152"/>
      <c r="H22" s="41"/>
    </row>
    <row r="23" spans="1:8" ht="19.5" customHeight="1" hidden="1">
      <c r="A23" s="17"/>
      <c r="B23" s="17"/>
      <c r="C23" s="17"/>
      <c r="D23" s="176"/>
      <c r="E23" s="176"/>
      <c r="F23" s="152"/>
      <c r="G23" s="152"/>
      <c r="H23" s="41"/>
    </row>
    <row r="24" spans="1:8" ht="19.5" customHeight="1" hidden="1">
      <c r="A24" s="17"/>
      <c r="B24" s="17"/>
      <c r="C24" s="17"/>
      <c r="D24" s="176"/>
      <c r="E24" s="176"/>
      <c r="F24" s="152"/>
      <c r="G24" s="152"/>
      <c r="H24" s="41"/>
    </row>
    <row r="25" spans="1:8" s="1" customFormat="1" ht="27" customHeight="1">
      <c r="A25" s="264"/>
      <c r="B25" s="264"/>
      <c r="C25" s="264"/>
      <c r="D25" s="265" t="s">
        <v>521</v>
      </c>
      <c r="E25" s="382">
        <f>E26+E27+E28+E29+E30</f>
        <v>343000</v>
      </c>
      <c r="F25" s="253"/>
      <c r="G25" s="253"/>
      <c r="H25" s="255"/>
    </row>
    <row r="26" spans="1:8" s="6" customFormat="1" ht="27" customHeight="1">
      <c r="A26" s="379">
        <v>1</v>
      </c>
      <c r="B26" s="379">
        <v>921</v>
      </c>
      <c r="C26" s="379">
        <v>92105</v>
      </c>
      <c r="D26" s="344" t="s">
        <v>491</v>
      </c>
      <c r="E26" s="381">
        <v>25000</v>
      </c>
      <c r="F26" s="323"/>
      <c r="G26" s="323"/>
      <c r="H26" s="324"/>
    </row>
    <row r="27" spans="1:8" s="6" customFormat="1" ht="27" customHeight="1">
      <c r="A27" s="379">
        <v>2</v>
      </c>
      <c r="B27" s="379">
        <v>921</v>
      </c>
      <c r="C27" s="379">
        <v>92195</v>
      </c>
      <c r="D27" s="380" t="s">
        <v>492</v>
      </c>
      <c r="E27" s="381">
        <v>8000</v>
      </c>
      <c r="F27" s="323"/>
      <c r="G27" s="323"/>
      <c r="H27" s="324"/>
    </row>
    <row r="28" spans="1:8" s="6" customFormat="1" ht="42.75" customHeight="1">
      <c r="A28" s="379">
        <v>3</v>
      </c>
      <c r="B28" s="379">
        <v>921</v>
      </c>
      <c r="C28" s="379">
        <v>92195</v>
      </c>
      <c r="D28" s="344" t="s">
        <v>493</v>
      </c>
      <c r="E28" s="381">
        <v>30000</v>
      </c>
      <c r="F28" s="323"/>
      <c r="G28" s="323"/>
      <c r="H28" s="324"/>
    </row>
    <row r="29" spans="1:8" s="139" customFormat="1" ht="27" customHeight="1">
      <c r="A29" s="379">
        <v>4</v>
      </c>
      <c r="B29" s="379">
        <v>921</v>
      </c>
      <c r="C29" s="379">
        <v>92120</v>
      </c>
      <c r="D29" s="344" t="s">
        <v>444</v>
      </c>
      <c r="E29" s="381">
        <v>100000</v>
      </c>
      <c r="F29" s="152"/>
      <c r="G29" s="152"/>
      <c r="H29" s="41"/>
    </row>
    <row r="30" spans="1:8" s="300" customFormat="1" ht="39.75" customHeight="1">
      <c r="A30" s="379">
        <v>5</v>
      </c>
      <c r="B30" s="379">
        <v>926</v>
      </c>
      <c r="C30" s="379">
        <v>92605</v>
      </c>
      <c r="D30" s="344" t="s">
        <v>557</v>
      </c>
      <c r="E30" s="381">
        <v>180000</v>
      </c>
      <c r="F30" s="298"/>
      <c r="G30" s="298"/>
      <c r="H30" s="299"/>
    </row>
    <row r="31" spans="1:8" s="300" customFormat="1" ht="30.75" customHeight="1" hidden="1">
      <c r="A31" s="263"/>
      <c r="B31" s="263"/>
      <c r="C31" s="263"/>
      <c r="D31" s="271"/>
      <c r="E31" s="270"/>
      <c r="F31" s="298"/>
      <c r="G31" s="298"/>
      <c r="H31" s="299"/>
    </row>
    <row r="32" spans="1:5" ht="33.75" customHeight="1">
      <c r="A32" s="468" t="s">
        <v>1</v>
      </c>
      <c r="B32" s="468"/>
      <c r="C32" s="468"/>
      <c r="D32" s="468"/>
      <c r="E32" s="294">
        <f>E12+E25</f>
        <v>504089</v>
      </c>
    </row>
    <row r="33" ht="12.75">
      <c r="A33" s="9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1" t="s">
        <v>84</v>
      </c>
      <c r="B3" s="451"/>
      <c r="C3" s="451"/>
      <c r="D3" s="451"/>
      <c r="E3" s="451"/>
      <c r="F3" s="451"/>
      <c r="G3" s="451"/>
    </row>
    <row r="4" ht="12.75">
      <c r="G4" s="45"/>
    </row>
    <row r="5" spans="1:7" s="46" customFormat="1" ht="20.25" customHeight="1">
      <c r="A5" s="446" t="s">
        <v>0</v>
      </c>
      <c r="B5" s="452" t="s">
        <v>8</v>
      </c>
      <c r="C5" s="452" t="s">
        <v>79</v>
      </c>
      <c r="D5" s="447" t="s">
        <v>77</v>
      </c>
      <c r="E5" s="447" t="s">
        <v>83</v>
      </c>
      <c r="F5" s="447" t="s">
        <v>78</v>
      </c>
      <c r="G5" s="447"/>
    </row>
    <row r="6" spans="1:7" s="46" customFormat="1" ht="65.25" customHeight="1">
      <c r="A6" s="446"/>
      <c r="B6" s="453"/>
      <c r="C6" s="453"/>
      <c r="D6" s="446"/>
      <c r="E6" s="447"/>
      <c r="F6" s="24" t="s">
        <v>80</v>
      </c>
      <c r="G6" s="24" t="s">
        <v>81</v>
      </c>
    </row>
    <row r="7" spans="1:7" ht="9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9.5" customHeight="1">
      <c r="A8" s="48"/>
      <c r="B8" s="48"/>
      <c r="C8" s="48"/>
      <c r="D8" s="48"/>
      <c r="E8" s="48"/>
      <c r="F8" s="48"/>
      <c r="G8" s="48"/>
    </row>
    <row r="9" spans="1:7" ht="19.5" customHeight="1">
      <c r="A9" s="49"/>
      <c r="B9" s="49"/>
      <c r="C9" s="49"/>
      <c r="D9" s="49"/>
      <c r="E9" s="49"/>
      <c r="F9" s="49"/>
      <c r="G9" s="49"/>
    </row>
    <row r="10" spans="1:7" ht="19.5" customHeight="1">
      <c r="A10" s="49"/>
      <c r="B10" s="49"/>
      <c r="C10" s="49"/>
      <c r="D10" s="49"/>
      <c r="E10" s="49"/>
      <c r="F10" s="49"/>
      <c r="G10" s="49"/>
    </row>
    <row r="11" spans="1:7" ht="19.5" customHeight="1">
      <c r="A11" s="49"/>
      <c r="B11" s="49"/>
      <c r="C11" s="49"/>
      <c r="D11" s="49"/>
      <c r="E11" s="49"/>
      <c r="F11" s="49"/>
      <c r="G11" s="49"/>
    </row>
    <row r="12" spans="1:7" ht="19.5" customHeight="1">
      <c r="A12" s="49"/>
      <c r="B12" s="49"/>
      <c r="C12" s="49"/>
      <c r="D12" s="49"/>
      <c r="E12" s="49"/>
      <c r="F12" s="49"/>
      <c r="G12" s="49"/>
    </row>
    <row r="13" spans="1:7" ht="19.5" customHeight="1">
      <c r="A13" s="49"/>
      <c r="B13" s="49"/>
      <c r="C13" s="49"/>
      <c r="D13" s="49"/>
      <c r="E13" s="49"/>
      <c r="F13" s="49"/>
      <c r="G13" s="49"/>
    </row>
    <row r="14" spans="1:7" ht="19.5" customHeight="1">
      <c r="A14" s="49"/>
      <c r="B14" s="49"/>
      <c r="C14" s="49"/>
      <c r="D14" s="49"/>
      <c r="E14" s="49"/>
      <c r="F14" s="49"/>
      <c r="G14" s="49"/>
    </row>
    <row r="15" spans="1:7" ht="19.5" customHeight="1">
      <c r="A15" s="49"/>
      <c r="B15" s="49"/>
      <c r="C15" s="49"/>
      <c r="D15" s="49"/>
      <c r="E15" s="49"/>
      <c r="F15" s="49"/>
      <c r="G15" s="49"/>
    </row>
    <row r="16" spans="1:7" ht="19.5" customHeight="1">
      <c r="A16" s="49"/>
      <c r="B16" s="49"/>
      <c r="C16" s="49"/>
      <c r="D16" s="49"/>
      <c r="E16" s="49"/>
      <c r="F16" s="49"/>
      <c r="G16" s="49"/>
    </row>
    <row r="17" spans="1:7" ht="19.5" customHeight="1">
      <c r="A17" s="49"/>
      <c r="B17" s="49"/>
      <c r="C17" s="49"/>
      <c r="D17" s="49"/>
      <c r="E17" s="49"/>
      <c r="F17" s="49"/>
      <c r="G17" s="49"/>
    </row>
    <row r="18" spans="1:7" ht="19.5" customHeight="1">
      <c r="A18" s="49"/>
      <c r="B18" s="49"/>
      <c r="C18" s="49"/>
      <c r="D18" s="49"/>
      <c r="E18" s="49"/>
      <c r="F18" s="49"/>
      <c r="G18" s="49"/>
    </row>
    <row r="19" spans="1:7" ht="19.5" customHeight="1">
      <c r="A19" s="49"/>
      <c r="B19" s="49"/>
      <c r="C19" s="49"/>
      <c r="D19" s="49"/>
      <c r="E19" s="49"/>
      <c r="F19" s="49"/>
      <c r="G19" s="49"/>
    </row>
    <row r="20" spans="1:7" ht="19.5" customHeight="1">
      <c r="A20" s="50"/>
      <c r="B20" s="50"/>
      <c r="C20" s="50"/>
      <c r="D20" s="50"/>
      <c r="E20" s="50"/>
      <c r="F20" s="50"/>
      <c r="G20" s="50"/>
    </row>
    <row r="21" spans="1:7" ht="19.5" customHeight="1">
      <c r="A21" s="468" t="s">
        <v>1</v>
      </c>
      <c r="B21" s="468"/>
      <c r="C21" s="468"/>
      <c r="D21" s="468"/>
      <c r="E21" s="17"/>
      <c r="F21" s="17"/>
      <c r="G21" s="17"/>
    </row>
    <row r="23" ht="12.75">
      <c r="A23" s="9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45" t="s">
        <v>97</v>
      </c>
      <c r="B3" s="445"/>
      <c r="C3" s="445"/>
      <c r="D3" s="445"/>
      <c r="E3" s="445"/>
      <c r="F3" s="445"/>
    </row>
    <row r="4" spans="4:6" ht="19.5" customHeight="1">
      <c r="D4" s="3"/>
      <c r="E4" s="3"/>
      <c r="F4" s="54"/>
    </row>
    <row r="5" spans="1:6" ht="19.5" customHeight="1">
      <c r="A5" s="446" t="s">
        <v>35</v>
      </c>
      <c r="B5" s="446" t="s">
        <v>0</v>
      </c>
      <c r="C5" s="446" t="s">
        <v>8</v>
      </c>
      <c r="D5" s="447" t="s">
        <v>93</v>
      </c>
      <c r="E5" s="447" t="s">
        <v>94</v>
      </c>
      <c r="F5" s="447" t="s">
        <v>95</v>
      </c>
    </row>
    <row r="6" spans="1:6" ht="19.5" customHeight="1">
      <c r="A6" s="446"/>
      <c r="B6" s="446"/>
      <c r="C6" s="446"/>
      <c r="D6" s="447"/>
      <c r="E6" s="447"/>
      <c r="F6" s="447"/>
    </row>
    <row r="7" spans="1:6" ht="19.5" customHeight="1">
      <c r="A7" s="446"/>
      <c r="B7" s="446"/>
      <c r="C7" s="446"/>
      <c r="D7" s="447"/>
      <c r="E7" s="447"/>
      <c r="F7" s="447"/>
    </row>
    <row r="8" spans="1:6" ht="7.5" customHeight="1">
      <c r="A8" s="47">
        <v>1</v>
      </c>
      <c r="B8" s="47">
        <v>2</v>
      </c>
      <c r="C8" s="47">
        <v>3</v>
      </c>
      <c r="D8" s="47">
        <v>5</v>
      </c>
      <c r="E8" s="47">
        <v>6</v>
      </c>
      <c r="F8" s="47">
        <v>7</v>
      </c>
    </row>
    <row r="9" spans="1:6" ht="30" customHeight="1">
      <c r="A9" s="64"/>
      <c r="B9" s="64"/>
      <c r="C9" s="64"/>
      <c r="D9" s="64"/>
      <c r="E9" s="64"/>
      <c r="F9" s="64"/>
    </row>
    <row r="10" spans="1:6" ht="30" customHeight="1">
      <c r="A10" s="65"/>
      <c r="B10" s="65"/>
      <c r="C10" s="65"/>
      <c r="D10" s="65"/>
      <c r="E10" s="65"/>
      <c r="F10" s="65"/>
    </row>
    <row r="11" spans="1:6" ht="30" customHeight="1">
      <c r="A11" s="65"/>
      <c r="B11" s="65"/>
      <c r="C11" s="65"/>
      <c r="D11" s="65"/>
      <c r="E11" s="65"/>
      <c r="F11" s="65"/>
    </row>
    <row r="12" spans="1:6" ht="30" customHeight="1">
      <c r="A12" s="65"/>
      <c r="B12" s="65"/>
      <c r="C12" s="65"/>
      <c r="D12" s="65"/>
      <c r="E12" s="65"/>
      <c r="F12" s="65"/>
    </row>
    <row r="13" spans="1:6" ht="30" customHeight="1">
      <c r="A13" s="66"/>
      <c r="B13" s="66"/>
      <c r="C13" s="66"/>
      <c r="D13" s="66"/>
      <c r="E13" s="66"/>
      <c r="F13" s="66"/>
    </row>
    <row r="14" spans="1:6" s="3" customFormat="1" ht="30" customHeight="1">
      <c r="A14" s="462" t="s">
        <v>1</v>
      </c>
      <c r="B14" s="463"/>
      <c r="C14" s="463"/>
      <c r="D14" s="464"/>
      <c r="E14" s="67"/>
      <c r="F14" s="67"/>
    </row>
    <row r="16" ht="12.75">
      <c r="A16" s="9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1" t="s">
        <v>101</v>
      </c>
      <c r="B3" s="451"/>
      <c r="C3" s="451"/>
      <c r="D3" s="451"/>
      <c r="E3" s="451"/>
    </row>
    <row r="4" spans="4:5" ht="19.5" customHeight="1">
      <c r="D4" s="3"/>
      <c r="E4" s="54"/>
    </row>
    <row r="5" spans="1:5" ht="19.5" customHeight="1">
      <c r="A5" s="446" t="s">
        <v>35</v>
      </c>
      <c r="B5" s="446" t="s">
        <v>0</v>
      </c>
      <c r="C5" s="446" t="s">
        <v>8</v>
      </c>
      <c r="D5" s="447" t="s">
        <v>98</v>
      </c>
      <c r="E5" s="472" t="s">
        <v>99</v>
      </c>
    </row>
    <row r="6" spans="1:5" ht="19.5" customHeight="1">
      <c r="A6" s="446"/>
      <c r="B6" s="446"/>
      <c r="C6" s="446"/>
      <c r="D6" s="447"/>
      <c r="E6" s="473"/>
    </row>
    <row r="7" spans="1:5" ht="19.5" customHeight="1">
      <c r="A7" s="446"/>
      <c r="B7" s="446"/>
      <c r="C7" s="446"/>
      <c r="D7" s="447"/>
      <c r="E7" s="474"/>
    </row>
    <row r="8" spans="1:5" ht="7.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5" ht="30" customHeight="1">
      <c r="A9" s="64"/>
      <c r="B9" s="64"/>
      <c r="C9" s="64"/>
      <c r="D9" s="64"/>
      <c r="E9" s="64"/>
    </row>
    <row r="10" spans="1:5" ht="30" customHeight="1">
      <c r="A10" s="65"/>
      <c r="B10" s="65"/>
      <c r="C10" s="65"/>
      <c r="D10" s="65"/>
      <c r="E10" s="65"/>
    </row>
    <row r="11" spans="1:5" ht="30" customHeight="1">
      <c r="A11" s="65"/>
      <c r="B11" s="65"/>
      <c r="C11" s="65"/>
      <c r="D11" s="65"/>
      <c r="E11" s="65"/>
    </row>
    <row r="12" spans="1:5" ht="30" customHeight="1">
      <c r="A12" s="65"/>
      <c r="B12" s="65"/>
      <c r="C12" s="65"/>
      <c r="D12" s="65"/>
      <c r="E12" s="65"/>
    </row>
    <row r="13" spans="1:5" ht="30" customHeight="1">
      <c r="A13" s="66"/>
      <c r="B13" s="66"/>
      <c r="C13" s="66"/>
      <c r="D13" s="66"/>
      <c r="E13" s="66"/>
    </row>
    <row r="14" spans="1:5" s="3" customFormat="1" ht="30" customHeight="1">
      <c r="A14" s="462" t="s">
        <v>1</v>
      </c>
      <c r="B14" s="463"/>
      <c r="C14" s="463"/>
      <c r="D14" s="464"/>
      <c r="E14" s="67"/>
    </row>
    <row r="16" ht="12.75">
      <c r="A16" s="9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0" customWidth="1"/>
    <col min="4" max="4" width="12.7109375" style="120" customWidth="1"/>
    <col min="5" max="5" width="33.140625" style="120" customWidth="1"/>
    <col min="6" max="6" width="9.7109375" style="120" customWidth="1"/>
    <col min="7" max="7" width="10.57421875" style="120" customWidth="1"/>
    <col min="8" max="8" width="11.8515625" style="120" customWidth="1"/>
  </cols>
  <sheetData>
    <row r="1" ht="12.75">
      <c r="H1" s="313" t="s">
        <v>441</v>
      </c>
    </row>
    <row r="2" ht="12.75">
      <c r="H2" s="313" t="s">
        <v>551</v>
      </c>
    </row>
    <row r="3" ht="7.5" customHeight="1"/>
    <row r="4" spans="1:7" ht="16.5">
      <c r="A4" s="475" t="s">
        <v>485</v>
      </c>
      <c r="B4" s="475"/>
      <c r="C4" s="475"/>
      <c r="D4" s="475"/>
      <c r="E4" s="475"/>
      <c r="F4" s="475"/>
      <c r="G4" s="475"/>
    </row>
    <row r="5" spans="1:7" ht="6" customHeight="1">
      <c r="A5" s="53"/>
      <c r="B5" s="53"/>
      <c r="C5" s="131"/>
      <c r="D5" s="131"/>
      <c r="E5" s="131"/>
      <c r="F5" s="131"/>
      <c r="G5" s="131"/>
    </row>
    <row r="6" spans="1:8" ht="12.75">
      <c r="A6" s="3"/>
      <c r="B6" s="3"/>
      <c r="C6" s="130"/>
      <c r="D6" s="130"/>
      <c r="E6" s="130"/>
      <c r="F6" s="130"/>
      <c r="G6" s="130"/>
      <c r="H6" s="145"/>
    </row>
    <row r="7" spans="1:8" ht="15" customHeight="1">
      <c r="A7" s="452" t="s">
        <v>35</v>
      </c>
      <c r="B7" s="472" t="s">
        <v>102</v>
      </c>
      <c r="C7" s="465" t="s">
        <v>106</v>
      </c>
      <c r="D7" s="479" t="s">
        <v>107</v>
      </c>
      <c r="E7" s="480"/>
      <c r="F7" s="479" t="s">
        <v>224</v>
      </c>
      <c r="G7" s="481"/>
      <c r="H7" s="465" t="s">
        <v>108</v>
      </c>
    </row>
    <row r="8" spans="1:8" ht="15" customHeight="1">
      <c r="A8" s="476"/>
      <c r="B8" s="477"/>
      <c r="C8" s="466"/>
      <c r="D8" s="465" t="s">
        <v>103</v>
      </c>
      <c r="E8" s="165" t="s">
        <v>11</v>
      </c>
      <c r="F8" s="465" t="s">
        <v>103</v>
      </c>
      <c r="G8" s="146" t="s">
        <v>11</v>
      </c>
      <c r="H8" s="466"/>
    </row>
    <row r="9" spans="1:8" ht="18" customHeight="1">
      <c r="A9" s="476"/>
      <c r="B9" s="477"/>
      <c r="C9" s="466"/>
      <c r="D9" s="466"/>
      <c r="E9" s="465" t="s">
        <v>225</v>
      </c>
      <c r="F9" s="466"/>
      <c r="G9" s="465" t="s">
        <v>226</v>
      </c>
      <c r="H9" s="466"/>
    </row>
    <row r="10" spans="1:8" ht="42" customHeight="1">
      <c r="A10" s="453"/>
      <c r="B10" s="478"/>
      <c r="C10" s="467"/>
      <c r="D10" s="467"/>
      <c r="E10" s="467"/>
      <c r="F10" s="467"/>
      <c r="G10" s="467"/>
      <c r="H10" s="467"/>
    </row>
    <row r="11" spans="1:8" ht="7.5" customHeight="1">
      <c r="A11" s="47">
        <v>1</v>
      </c>
      <c r="B11" s="47">
        <v>2</v>
      </c>
      <c r="C11" s="138">
        <v>3</v>
      </c>
      <c r="D11" s="138">
        <v>4</v>
      </c>
      <c r="E11" s="138">
        <v>5</v>
      </c>
      <c r="F11" s="138">
        <v>6</v>
      </c>
      <c r="G11" s="138">
        <v>7</v>
      </c>
      <c r="H11" s="138">
        <v>8</v>
      </c>
    </row>
    <row r="12" spans="1:8" ht="36.75" customHeight="1">
      <c r="A12" s="178">
        <v>1</v>
      </c>
      <c r="B12" s="180" t="s">
        <v>286</v>
      </c>
      <c r="C12" s="176">
        <v>275000</v>
      </c>
      <c r="D12" s="176">
        <v>3890162</v>
      </c>
      <c r="E12" s="176">
        <v>0</v>
      </c>
      <c r="F12" s="176">
        <v>3890162</v>
      </c>
      <c r="G12" s="176">
        <v>0</v>
      </c>
      <c r="H12" s="329">
        <v>275000</v>
      </c>
    </row>
    <row r="13" spans="1:8" ht="19.5" customHeight="1">
      <c r="A13" s="273"/>
      <c r="B13" s="327"/>
      <c r="C13" s="274"/>
      <c r="D13" s="274"/>
      <c r="E13" s="274"/>
      <c r="F13" s="274"/>
      <c r="G13" s="274"/>
      <c r="H13" s="328"/>
    </row>
    <row r="14" spans="1:8" ht="19.5" customHeight="1" hidden="1">
      <c r="A14" s="69"/>
      <c r="B14" s="71"/>
      <c r="C14" s="148"/>
      <c r="D14" s="148"/>
      <c r="E14" s="148"/>
      <c r="F14" s="148"/>
      <c r="G14" s="148"/>
      <c r="H14" s="166"/>
    </row>
    <row r="15" spans="1:8" ht="19.5" customHeight="1" hidden="1">
      <c r="A15" s="69"/>
      <c r="B15" s="71"/>
      <c r="C15" s="148"/>
      <c r="D15" s="148"/>
      <c r="E15" s="148"/>
      <c r="F15" s="148"/>
      <c r="G15" s="148"/>
      <c r="H15" s="166"/>
    </row>
    <row r="16" spans="1:8" ht="19.5" customHeight="1" hidden="1">
      <c r="A16" s="69"/>
      <c r="B16" s="71"/>
      <c r="C16" s="148"/>
      <c r="D16" s="148"/>
      <c r="E16" s="148"/>
      <c r="F16" s="148"/>
      <c r="G16" s="148"/>
      <c r="H16" s="166"/>
    </row>
    <row r="17" spans="1:8" ht="19.5" customHeight="1" hidden="1">
      <c r="A17" s="72"/>
      <c r="B17" s="73"/>
      <c r="C17" s="150"/>
      <c r="D17" s="150"/>
      <c r="E17" s="150"/>
      <c r="F17" s="150"/>
      <c r="G17" s="150"/>
      <c r="H17" s="167"/>
    </row>
    <row r="18" spans="1:8" s="18" customFormat="1" ht="19.5" customHeight="1">
      <c r="A18" s="407" t="s">
        <v>1</v>
      </c>
      <c r="B18" s="408"/>
      <c r="C18" s="168">
        <f aca="true" t="shared" si="0" ref="C18:H18">C12</f>
        <v>275000</v>
      </c>
      <c r="D18" s="168">
        <f t="shared" si="0"/>
        <v>3890162</v>
      </c>
      <c r="E18" s="168">
        <f t="shared" si="0"/>
        <v>0</v>
      </c>
      <c r="F18" s="168">
        <f t="shared" si="0"/>
        <v>3890162</v>
      </c>
      <c r="G18" s="168">
        <f t="shared" si="0"/>
        <v>0</v>
      </c>
      <c r="H18" s="177">
        <f t="shared" si="0"/>
        <v>275000</v>
      </c>
    </row>
    <row r="19" ht="4.5" customHeight="1"/>
    <row r="20" ht="12.75" customHeight="1">
      <c r="A20" s="63"/>
    </row>
    <row r="21" ht="12.75">
      <c r="A21" s="63"/>
    </row>
    <row r="22" ht="12.75">
      <c r="A22" s="63"/>
    </row>
    <row r="23" ht="12.75">
      <c r="A23" s="63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0" customWidth="1"/>
    <col min="4" max="4" width="34.140625" style="120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0"/>
      <c r="F1" s="130"/>
      <c r="G1" s="130"/>
      <c r="H1" s="307"/>
      <c r="I1" s="130"/>
      <c r="J1" s="307"/>
      <c r="K1" s="307" t="s">
        <v>442</v>
      </c>
    </row>
    <row r="2" spans="1:11" ht="12.75">
      <c r="A2" s="3"/>
      <c r="B2" s="3"/>
      <c r="C2" s="3"/>
      <c r="D2" s="3"/>
      <c r="E2" s="130"/>
      <c r="F2" s="130"/>
      <c r="G2" s="130"/>
      <c r="H2" s="130"/>
      <c r="I2" s="130" t="s">
        <v>461</v>
      </c>
      <c r="J2" s="130"/>
      <c r="K2" s="313" t="s">
        <v>551</v>
      </c>
    </row>
    <row r="3" spans="1:11" ht="21" customHeight="1">
      <c r="A3" s="483" t="s">
        <v>552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6" customHeight="1">
      <c r="A4" s="52"/>
      <c r="B4" s="52"/>
      <c r="C4" s="52"/>
      <c r="D4" s="52"/>
      <c r="E4" s="172"/>
      <c r="F4" s="172"/>
      <c r="G4" s="172"/>
      <c r="H4" s="172"/>
      <c r="I4" s="172"/>
      <c r="J4" s="172"/>
      <c r="K4" s="45"/>
    </row>
    <row r="5" spans="1:11" ht="12.75">
      <c r="A5" s="446" t="s">
        <v>35</v>
      </c>
      <c r="B5" s="446" t="s">
        <v>0</v>
      </c>
      <c r="C5" s="446" t="s">
        <v>118</v>
      </c>
      <c r="D5" s="447" t="s">
        <v>214</v>
      </c>
      <c r="E5" s="448" t="s">
        <v>119</v>
      </c>
      <c r="F5" s="448" t="s">
        <v>120</v>
      </c>
      <c r="G5" s="448"/>
      <c r="H5" s="448"/>
      <c r="I5" s="448"/>
      <c r="J5" s="448"/>
      <c r="K5" s="447" t="s">
        <v>121</v>
      </c>
    </row>
    <row r="6" spans="1:11" ht="15" customHeight="1">
      <c r="A6" s="446"/>
      <c r="B6" s="446"/>
      <c r="C6" s="446"/>
      <c r="D6" s="447"/>
      <c r="E6" s="448"/>
      <c r="F6" s="448" t="s">
        <v>553</v>
      </c>
      <c r="G6" s="448" t="s">
        <v>122</v>
      </c>
      <c r="H6" s="448"/>
      <c r="I6" s="448"/>
      <c r="J6" s="448"/>
      <c r="K6" s="447"/>
    </row>
    <row r="7" spans="1:11" ht="15" customHeight="1">
      <c r="A7" s="446"/>
      <c r="B7" s="446"/>
      <c r="C7" s="446"/>
      <c r="D7" s="447"/>
      <c r="E7" s="448"/>
      <c r="F7" s="448"/>
      <c r="G7" s="448" t="s">
        <v>123</v>
      </c>
      <c r="H7" s="448" t="s">
        <v>124</v>
      </c>
      <c r="I7" s="448" t="s">
        <v>125</v>
      </c>
      <c r="J7" s="448" t="s">
        <v>126</v>
      </c>
      <c r="K7" s="447"/>
    </row>
    <row r="8" spans="1:11" ht="18" customHeight="1">
      <c r="A8" s="446"/>
      <c r="B8" s="446"/>
      <c r="C8" s="446"/>
      <c r="D8" s="447"/>
      <c r="E8" s="448"/>
      <c r="F8" s="448"/>
      <c r="G8" s="448"/>
      <c r="H8" s="448"/>
      <c r="I8" s="448"/>
      <c r="J8" s="448"/>
      <c r="K8" s="447"/>
    </row>
    <row r="9" spans="1:11" ht="15.75" customHeight="1">
      <c r="A9" s="446"/>
      <c r="B9" s="446"/>
      <c r="C9" s="446"/>
      <c r="D9" s="447"/>
      <c r="E9" s="448"/>
      <c r="F9" s="448"/>
      <c r="G9" s="448"/>
      <c r="H9" s="448"/>
      <c r="I9" s="448"/>
      <c r="J9" s="448"/>
      <c r="K9" s="447"/>
    </row>
    <row r="10" spans="1:11" ht="7.5" customHeight="1">
      <c r="A10" s="47">
        <v>1</v>
      </c>
      <c r="B10" s="47">
        <v>2</v>
      </c>
      <c r="C10" s="47">
        <v>3</v>
      </c>
      <c r="D10" s="47">
        <v>5</v>
      </c>
      <c r="E10" s="138">
        <v>6</v>
      </c>
      <c r="F10" s="138">
        <v>7</v>
      </c>
      <c r="G10" s="138">
        <v>8</v>
      </c>
      <c r="H10" s="138">
        <v>9</v>
      </c>
      <c r="I10" s="138">
        <v>10</v>
      </c>
      <c r="J10" s="138">
        <v>11</v>
      </c>
      <c r="K10" s="47">
        <v>12</v>
      </c>
    </row>
    <row r="11" spans="1:11" ht="48.75" customHeight="1" hidden="1">
      <c r="A11" s="178"/>
      <c r="B11" s="179" t="s">
        <v>271</v>
      </c>
      <c r="C11" s="179" t="s">
        <v>300</v>
      </c>
      <c r="D11" s="180"/>
      <c r="E11" s="176"/>
      <c r="F11" s="176"/>
      <c r="G11" s="176"/>
      <c r="H11" s="176">
        <v>0</v>
      </c>
      <c r="I11" s="182" t="s">
        <v>127</v>
      </c>
      <c r="J11" s="176">
        <v>0</v>
      </c>
      <c r="K11" s="180" t="s">
        <v>417</v>
      </c>
    </row>
    <row r="12" spans="1:11" ht="19.5" customHeight="1" hidden="1">
      <c r="A12" s="178"/>
      <c r="B12" s="179" t="s">
        <v>234</v>
      </c>
      <c r="C12" s="179" t="s">
        <v>275</v>
      </c>
      <c r="D12" s="180" t="s">
        <v>296</v>
      </c>
      <c r="E12" s="176"/>
      <c r="F12" s="176"/>
      <c r="G12" s="176"/>
      <c r="H12" s="176">
        <v>0</v>
      </c>
      <c r="I12" s="182" t="s">
        <v>127</v>
      </c>
      <c r="J12" s="176">
        <v>0</v>
      </c>
      <c r="K12" s="180" t="s">
        <v>290</v>
      </c>
    </row>
    <row r="13" spans="1:11" ht="19.5" customHeight="1" hidden="1">
      <c r="A13" s="178"/>
      <c r="B13" s="179" t="s">
        <v>250</v>
      </c>
      <c r="C13" s="179" t="s">
        <v>277</v>
      </c>
      <c r="D13" s="180" t="s">
        <v>294</v>
      </c>
      <c r="E13" s="176"/>
      <c r="F13" s="176"/>
      <c r="G13" s="176"/>
      <c r="H13" s="176">
        <v>0</v>
      </c>
      <c r="I13" s="182" t="s">
        <v>127</v>
      </c>
      <c r="J13" s="176">
        <v>0</v>
      </c>
      <c r="K13" s="180" t="s">
        <v>291</v>
      </c>
    </row>
    <row r="14" spans="1:11" ht="19.5" customHeight="1" hidden="1">
      <c r="A14" s="178"/>
      <c r="B14" s="179" t="s">
        <v>250</v>
      </c>
      <c r="C14" s="179" t="s">
        <v>277</v>
      </c>
      <c r="D14" s="180" t="s">
        <v>295</v>
      </c>
      <c r="E14" s="176"/>
      <c r="F14" s="176"/>
      <c r="G14" s="176"/>
      <c r="H14" s="176">
        <v>0</v>
      </c>
      <c r="I14" s="182" t="s">
        <v>127</v>
      </c>
      <c r="J14" s="176">
        <v>0</v>
      </c>
      <c r="K14" s="180" t="s">
        <v>291</v>
      </c>
    </row>
    <row r="15" spans="1:11" ht="19.5" customHeight="1" hidden="1">
      <c r="A15" s="178"/>
      <c r="B15" s="179" t="s">
        <v>250</v>
      </c>
      <c r="C15" s="179" t="s">
        <v>278</v>
      </c>
      <c r="D15" s="180" t="s">
        <v>293</v>
      </c>
      <c r="E15" s="176"/>
      <c r="F15" s="176"/>
      <c r="G15" s="176"/>
      <c r="H15" s="176">
        <v>0</v>
      </c>
      <c r="I15" s="182" t="s">
        <v>127</v>
      </c>
      <c r="J15" s="176">
        <v>0</v>
      </c>
      <c r="K15" s="180" t="s">
        <v>292</v>
      </c>
    </row>
    <row r="16" spans="1:11" ht="52.5" customHeight="1" hidden="1">
      <c r="A16" s="178"/>
      <c r="B16" s="179" t="s">
        <v>228</v>
      </c>
      <c r="C16" s="179" t="s">
        <v>267</v>
      </c>
      <c r="D16" s="180"/>
      <c r="E16" s="176"/>
      <c r="F16" s="176"/>
      <c r="G16" s="176"/>
      <c r="H16" s="176">
        <v>0</v>
      </c>
      <c r="I16" s="182" t="s">
        <v>127</v>
      </c>
      <c r="J16" s="176">
        <v>0</v>
      </c>
      <c r="K16" s="180" t="s">
        <v>417</v>
      </c>
    </row>
    <row r="17" spans="1:11" ht="52.5" customHeight="1" hidden="1">
      <c r="A17" s="178"/>
      <c r="B17" s="179" t="s">
        <v>240</v>
      </c>
      <c r="C17" s="179" t="s">
        <v>315</v>
      </c>
      <c r="D17" s="180"/>
      <c r="E17" s="176"/>
      <c r="F17" s="176"/>
      <c r="G17" s="176"/>
      <c r="H17" s="176">
        <v>0</v>
      </c>
      <c r="I17" s="182" t="s">
        <v>127</v>
      </c>
      <c r="J17" s="176">
        <v>0</v>
      </c>
      <c r="K17" s="180" t="s">
        <v>417</v>
      </c>
    </row>
    <row r="18" spans="1:11" ht="52.5" customHeight="1" hidden="1">
      <c r="A18" s="178"/>
      <c r="B18" s="179" t="s">
        <v>250</v>
      </c>
      <c r="C18" s="179" t="s">
        <v>339</v>
      </c>
      <c r="D18" s="180"/>
      <c r="E18" s="176"/>
      <c r="F18" s="176"/>
      <c r="G18" s="176"/>
      <c r="H18" s="176">
        <v>0</v>
      </c>
      <c r="I18" s="182" t="s">
        <v>127</v>
      </c>
      <c r="J18" s="176">
        <v>0</v>
      </c>
      <c r="K18" s="180" t="s">
        <v>417</v>
      </c>
    </row>
    <row r="19" spans="1:11" ht="47.25" customHeight="1" hidden="1">
      <c r="A19" s="178"/>
      <c r="B19" s="179" t="s">
        <v>364</v>
      </c>
      <c r="C19" s="179" t="s">
        <v>448</v>
      </c>
      <c r="D19" s="180" t="s">
        <v>480</v>
      </c>
      <c r="E19" s="176"/>
      <c r="F19" s="176"/>
      <c r="G19" s="176"/>
      <c r="H19" s="176">
        <v>0</v>
      </c>
      <c r="I19" s="181" t="s">
        <v>127</v>
      </c>
      <c r="J19" s="176">
        <v>0</v>
      </c>
      <c r="K19" s="180" t="s">
        <v>417</v>
      </c>
    </row>
    <row r="20" spans="1:11" ht="60" customHeight="1">
      <c r="A20" s="178">
        <v>1</v>
      </c>
      <c r="B20" s="179" t="s">
        <v>231</v>
      </c>
      <c r="C20" s="179" t="s">
        <v>301</v>
      </c>
      <c r="D20" s="180" t="s">
        <v>554</v>
      </c>
      <c r="E20" s="176">
        <v>14500</v>
      </c>
      <c r="F20" s="176">
        <v>14500</v>
      </c>
      <c r="G20" s="176">
        <v>14500</v>
      </c>
      <c r="H20" s="176">
        <v>0</v>
      </c>
      <c r="I20" s="181" t="s">
        <v>543</v>
      </c>
      <c r="J20" s="176">
        <v>0</v>
      </c>
      <c r="K20" s="180" t="s">
        <v>417</v>
      </c>
    </row>
    <row r="21" spans="1:11" ht="47.25" customHeight="1" hidden="1">
      <c r="A21" s="178">
        <v>5</v>
      </c>
      <c r="B21" s="179"/>
      <c r="C21" s="179"/>
      <c r="D21" s="180"/>
      <c r="E21" s="176"/>
      <c r="F21" s="176"/>
      <c r="G21" s="176"/>
      <c r="H21" s="176">
        <v>0</v>
      </c>
      <c r="I21" s="181" t="s">
        <v>127</v>
      </c>
      <c r="J21" s="176">
        <v>0</v>
      </c>
      <c r="K21" s="180" t="s">
        <v>417</v>
      </c>
    </row>
    <row r="22" spans="1:11" ht="47.25" customHeight="1" hidden="1">
      <c r="A22" s="178">
        <v>7</v>
      </c>
      <c r="B22" s="179" t="s">
        <v>358</v>
      </c>
      <c r="C22" s="179" t="s">
        <v>362</v>
      </c>
      <c r="D22" s="180" t="s">
        <v>455</v>
      </c>
      <c r="E22" s="176">
        <v>0</v>
      </c>
      <c r="F22" s="176">
        <v>0</v>
      </c>
      <c r="G22" s="176">
        <v>0</v>
      </c>
      <c r="H22" s="176">
        <v>0</v>
      </c>
      <c r="I22" s="181" t="s">
        <v>127</v>
      </c>
      <c r="J22" s="176">
        <v>0</v>
      </c>
      <c r="K22" s="180" t="s">
        <v>417</v>
      </c>
    </row>
    <row r="23" spans="1:11" s="18" customFormat="1" ht="19.5" customHeight="1">
      <c r="A23" s="482" t="s">
        <v>1</v>
      </c>
      <c r="B23" s="482"/>
      <c r="C23" s="482"/>
      <c r="D23" s="482"/>
      <c r="E23" s="176">
        <f>SUM(E11:E22)</f>
        <v>14500</v>
      </c>
      <c r="F23" s="176">
        <f>SUM(F11:F22)</f>
        <v>14500</v>
      </c>
      <c r="G23" s="176">
        <f>SUM(G11:G22)</f>
        <v>14500</v>
      </c>
      <c r="H23" s="176">
        <f>SUM(H11:H22)</f>
        <v>0</v>
      </c>
      <c r="I23" s="176">
        <v>0</v>
      </c>
      <c r="J23" s="176">
        <f>SUM(J11:J22)</f>
        <v>0</v>
      </c>
      <c r="K23" s="74" t="s">
        <v>104</v>
      </c>
    </row>
    <row r="24" spans="1:11" ht="4.5" customHeight="1">
      <c r="A24" s="3"/>
      <c r="B24" s="3"/>
      <c r="C24" s="3"/>
      <c r="D24" s="3"/>
      <c r="E24" s="130"/>
      <c r="F24" s="130"/>
      <c r="G24" s="130"/>
      <c r="H24" s="130"/>
      <c r="I24" s="130"/>
      <c r="J24" s="130"/>
      <c r="K24" s="3"/>
    </row>
    <row r="25" spans="1:11" ht="12.75" customHeight="1">
      <c r="A25" s="3" t="s">
        <v>128</v>
      </c>
      <c r="B25" s="3"/>
      <c r="C25" s="3"/>
      <c r="D25" s="3"/>
      <c r="E25" s="130"/>
      <c r="F25" s="130"/>
      <c r="G25" s="130"/>
      <c r="H25" s="130"/>
      <c r="I25" s="130"/>
      <c r="J25" s="130"/>
      <c r="K25" s="3"/>
    </row>
    <row r="26" spans="1:11" ht="12.75">
      <c r="A26" s="3" t="s">
        <v>129</v>
      </c>
      <c r="B26" s="3"/>
      <c r="C26" s="3"/>
      <c r="D26" s="3"/>
      <c r="E26" s="130"/>
      <c r="F26" s="130"/>
      <c r="G26" s="130"/>
      <c r="H26" s="130"/>
      <c r="I26" s="130"/>
      <c r="J26" s="130"/>
      <c r="K26" s="3"/>
    </row>
    <row r="27" spans="1:11" ht="12.75">
      <c r="A27" s="3" t="s">
        <v>130</v>
      </c>
      <c r="B27" s="3"/>
      <c r="C27" s="3"/>
      <c r="D27" s="3"/>
      <c r="E27" s="130"/>
      <c r="F27" s="130"/>
      <c r="G27" s="130"/>
      <c r="H27" s="130"/>
      <c r="I27" s="130"/>
      <c r="J27" s="130"/>
      <c r="K27" s="3"/>
    </row>
    <row r="28" spans="1:11" ht="12.75">
      <c r="A28" s="3" t="s">
        <v>131</v>
      </c>
      <c r="B28" s="3"/>
      <c r="C28" s="3"/>
      <c r="D28" s="3"/>
      <c r="E28" s="130"/>
      <c r="F28" s="130"/>
      <c r="G28" s="130"/>
      <c r="H28" s="130"/>
      <c r="I28" s="130"/>
      <c r="J28" s="130"/>
      <c r="K28" s="3"/>
    </row>
    <row r="29" spans="1:11" ht="12.75">
      <c r="A29" s="3" t="s">
        <v>527</v>
      </c>
      <c r="B29" s="3"/>
      <c r="C29" s="3"/>
      <c r="D29" s="3"/>
      <c r="E29" s="130"/>
      <c r="F29" s="130"/>
      <c r="G29" s="130"/>
      <c r="H29" s="130"/>
      <c r="I29" s="130"/>
      <c r="J29" s="130"/>
      <c r="K29" s="3"/>
    </row>
    <row r="30" spans="1:11" ht="12.75">
      <c r="A30" s="9"/>
      <c r="B30" s="3"/>
      <c r="C30" s="3"/>
      <c r="D30" s="3"/>
      <c r="E30" s="130"/>
      <c r="F30" s="130"/>
      <c r="G30" s="130"/>
      <c r="H30" s="130"/>
      <c r="I30" s="130"/>
      <c r="J30" s="130"/>
      <c r="K30" s="3"/>
    </row>
    <row r="31" spans="1:11" ht="12.75">
      <c r="A31" s="3"/>
      <c r="B31" s="3"/>
      <c r="C31" s="3"/>
      <c r="D31" s="3"/>
      <c r="E31" s="130"/>
      <c r="F31" s="130"/>
      <c r="G31" s="130"/>
      <c r="H31" s="130"/>
      <c r="I31" s="130"/>
      <c r="J31" s="130"/>
      <c r="K31" s="3"/>
    </row>
  </sheetData>
  <sheetProtection/>
  <mergeCells count="15"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0"/>
      <c r="E1" s="130"/>
      <c r="F1" s="130"/>
      <c r="G1" s="325" t="s">
        <v>486</v>
      </c>
    </row>
    <row r="2" spans="1:7" ht="12.75">
      <c r="A2" s="3"/>
      <c r="B2" s="3"/>
      <c r="C2" s="3"/>
      <c r="D2" s="130"/>
      <c r="E2" s="130"/>
      <c r="F2" s="130"/>
      <c r="G2" s="313" t="s">
        <v>538</v>
      </c>
    </row>
    <row r="3" spans="1:7" ht="12.75">
      <c r="A3" s="3"/>
      <c r="B3" s="3"/>
      <c r="C3" s="3"/>
      <c r="D3" s="130"/>
      <c r="E3" s="130"/>
      <c r="F3" s="130"/>
      <c r="G3" s="307"/>
    </row>
    <row r="4" spans="1:7" ht="36" customHeight="1">
      <c r="A4" s="484" t="s">
        <v>548</v>
      </c>
      <c r="B4" s="484"/>
      <c r="C4" s="484"/>
      <c r="D4" s="484"/>
      <c r="E4" s="484"/>
      <c r="F4" s="484"/>
      <c r="G4" s="484"/>
    </row>
    <row r="5" spans="1:7" ht="15.75">
      <c r="A5" s="315"/>
      <c r="B5" s="316"/>
      <c r="C5" s="316"/>
      <c r="D5" s="316"/>
      <c r="E5" s="316"/>
      <c r="F5" s="316"/>
      <c r="G5" s="316"/>
    </row>
    <row r="6" spans="1:7" ht="12.75">
      <c r="A6" s="446" t="s">
        <v>0</v>
      </c>
      <c r="B6" s="452" t="s">
        <v>8</v>
      </c>
      <c r="C6" s="452" t="s">
        <v>79</v>
      </c>
      <c r="D6" s="448" t="s">
        <v>77</v>
      </c>
      <c r="E6" s="448" t="s">
        <v>83</v>
      </c>
      <c r="F6" s="448" t="s">
        <v>78</v>
      </c>
      <c r="G6" s="448"/>
    </row>
    <row r="7" spans="1:7" ht="25.5">
      <c r="A7" s="446"/>
      <c r="B7" s="453"/>
      <c r="C7" s="453"/>
      <c r="D7" s="454"/>
      <c r="E7" s="448"/>
      <c r="F7" s="146" t="s">
        <v>80</v>
      </c>
      <c r="G7" s="146" t="s">
        <v>81</v>
      </c>
    </row>
    <row r="8" spans="1:7" ht="12.75">
      <c r="A8" s="47">
        <v>1</v>
      </c>
      <c r="B8" s="47">
        <v>2</v>
      </c>
      <c r="C8" s="47">
        <v>3</v>
      </c>
      <c r="D8" s="138">
        <v>4</v>
      </c>
      <c r="E8" s="138">
        <v>5</v>
      </c>
      <c r="F8" s="138">
        <v>6</v>
      </c>
      <c r="G8" s="138">
        <v>7</v>
      </c>
    </row>
    <row r="9" spans="1:7" ht="25.5">
      <c r="A9" s="317">
        <v>754</v>
      </c>
      <c r="B9" s="317"/>
      <c r="C9" s="319" t="s">
        <v>264</v>
      </c>
      <c r="D9" s="151">
        <v>130000</v>
      </c>
      <c r="E9" s="151">
        <v>130000</v>
      </c>
      <c r="F9" s="151">
        <f>F10</f>
        <v>0</v>
      </c>
      <c r="G9" s="151">
        <v>130000</v>
      </c>
    </row>
    <row r="10" spans="1:7" ht="25.5">
      <c r="A10" s="326"/>
      <c r="B10" s="326">
        <v>75412</v>
      </c>
      <c r="C10" s="388" t="s">
        <v>547</v>
      </c>
      <c r="D10" s="274">
        <v>130000</v>
      </c>
      <c r="E10" s="274">
        <v>130000</v>
      </c>
      <c r="F10" s="274">
        <v>0</v>
      </c>
      <c r="G10" s="274">
        <v>130000</v>
      </c>
    </row>
    <row r="11" spans="1:7" ht="38.25" hidden="1">
      <c r="A11" s="141">
        <v>751</v>
      </c>
      <c r="B11" s="141"/>
      <c r="C11" s="157" t="s">
        <v>239</v>
      </c>
      <c r="D11" s="149">
        <f>D12</f>
        <v>1348</v>
      </c>
      <c r="E11" s="149">
        <f>E12</f>
        <v>0</v>
      </c>
      <c r="F11" s="149">
        <f>F12</f>
        <v>1348</v>
      </c>
      <c r="G11" s="149">
        <f>G12</f>
        <v>0</v>
      </c>
    </row>
    <row r="12" spans="1:7" ht="25.5" hidden="1">
      <c r="A12" s="49"/>
      <c r="B12" s="49">
        <v>75101</v>
      </c>
      <c r="C12" s="91" t="s">
        <v>262</v>
      </c>
      <c r="D12" s="148">
        <v>1348</v>
      </c>
      <c r="E12" s="148">
        <v>0</v>
      </c>
      <c r="F12" s="148">
        <v>1348</v>
      </c>
      <c r="G12" s="148">
        <v>0</v>
      </c>
    </row>
    <row r="13" spans="1:7" ht="12.75" hidden="1">
      <c r="A13" s="141">
        <v>752</v>
      </c>
      <c r="B13" s="141"/>
      <c r="C13" s="301" t="s">
        <v>451</v>
      </c>
      <c r="D13" s="149">
        <f>D14</f>
        <v>0</v>
      </c>
      <c r="E13" s="149">
        <f>E14</f>
        <v>0</v>
      </c>
      <c r="F13" s="149">
        <f>F14</f>
        <v>0</v>
      </c>
      <c r="G13" s="149">
        <f>G14</f>
        <v>0</v>
      </c>
    </row>
    <row r="14" spans="1:7" ht="12.75" hidden="1">
      <c r="A14" s="49"/>
      <c r="B14" s="49">
        <v>75212</v>
      </c>
      <c r="C14" s="91" t="s">
        <v>450</v>
      </c>
      <c r="D14" s="297">
        <v>0</v>
      </c>
      <c r="E14" s="297">
        <v>0</v>
      </c>
      <c r="F14" s="297">
        <v>0</v>
      </c>
      <c r="G14" s="297">
        <v>0</v>
      </c>
    </row>
    <row r="15" spans="1:7" ht="25.5" hidden="1">
      <c r="A15" s="141">
        <v>754</v>
      </c>
      <c r="B15" s="141"/>
      <c r="C15" s="156" t="s">
        <v>264</v>
      </c>
      <c r="D15" s="149">
        <f>D16+D17</f>
        <v>0</v>
      </c>
      <c r="E15" s="149">
        <f>E16+E17</f>
        <v>0</v>
      </c>
      <c r="F15" s="149">
        <f>F16+F17</f>
        <v>0</v>
      </c>
      <c r="G15" s="149">
        <f>G16+G17</f>
        <v>0</v>
      </c>
    </row>
    <row r="16" spans="1:7" ht="12.75" hidden="1">
      <c r="A16" s="295"/>
      <c r="B16" s="295">
        <v>75412</v>
      </c>
      <c r="C16" s="296" t="s">
        <v>316</v>
      </c>
      <c r="D16" s="297">
        <v>0</v>
      </c>
      <c r="E16" s="297">
        <v>0</v>
      </c>
      <c r="F16" s="297">
        <v>0</v>
      </c>
      <c r="G16" s="297">
        <v>0</v>
      </c>
    </row>
    <row r="17" spans="1:7" ht="12.75" hidden="1">
      <c r="A17" s="49"/>
      <c r="B17" s="49">
        <v>75414</v>
      </c>
      <c r="C17" s="49" t="s">
        <v>263</v>
      </c>
      <c r="D17" s="148">
        <v>0</v>
      </c>
      <c r="E17" s="148">
        <v>0</v>
      </c>
      <c r="F17" s="148">
        <v>0</v>
      </c>
      <c r="G17" s="148">
        <v>0</v>
      </c>
    </row>
    <row r="18" spans="1:7" ht="12.75" hidden="1">
      <c r="A18" s="141">
        <v>852</v>
      </c>
      <c r="B18" s="141"/>
      <c r="C18" s="141" t="s">
        <v>253</v>
      </c>
      <c r="D18" s="149">
        <f>D19+D20</f>
        <v>1281700</v>
      </c>
      <c r="E18" s="149">
        <f>E19+E20</f>
        <v>0</v>
      </c>
      <c r="F18" s="149">
        <f>F19+F20</f>
        <v>1281700</v>
      </c>
      <c r="G18" s="149">
        <f>G19+G20</f>
        <v>0</v>
      </c>
    </row>
    <row r="19" spans="1:7" ht="38.25" hidden="1">
      <c r="A19" s="49"/>
      <c r="B19" s="49">
        <v>85212</v>
      </c>
      <c r="C19" s="155" t="s">
        <v>518</v>
      </c>
      <c r="D19" s="148">
        <v>1280000</v>
      </c>
      <c r="E19" s="148">
        <v>0</v>
      </c>
      <c r="F19" s="148">
        <v>1280000</v>
      </c>
      <c r="G19" s="148">
        <v>0</v>
      </c>
    </row>
    <row r="20" spans="1:7" ht="51" hidden="1">
      <c r="A20" s="49"/>
      <c r="B20" s="49">
        <v>85213</v>
      </c>
      <c r="C20" s="155" t="s">
        <v>519</v>
      </c>
      <c r="D20" s="148">
        <v>1700</v>
      </c>
      <c r="E20" s="148">
        <v>0</v>
      </c>
      <c r="F20" s="148">
        <v>1700</v>
      </c>
      <c r="G20" s="148">
        <v>0</v>
      </c>
    </row>
    <row r="21" spans="1:7" ht="12.75" hidden="1">
      <c r="A21" s="49"/>
      <c r="B21" s="49"/>
      <c r="C21" s="49"/>
      <c r="D21" s="148"/>
      <c r="E21" s="148"/>
      <c r="F21" s="148"/>
      <c r="G21" s="148"/>
    </row>
    <row r="22" spans="1:7" ht="12.75" hidden="1">
      <c r="A22" s="49"/>
      <c r="B22" s="49"/>
      <c r="C22" s="49"/>
      <c r="D22" s="148"/>
      <c r="E22" s="148"/>
      <c r="F22" s="148"/>
      <c r="G22" s="148"/>
    </row>
    <row r="23" spans="1:7" ht="12.75" hidden="1">
      <c r="A23" s="49"/>
      <c r="B23" s="49"/>
      <c r="C23" s="49"/>
      <c r="D23" s="148"/>
      <c r="E23" s="148"/>
      <c r="F23" s="148"/>
      <c r="G23" s="148"/>
    </row>
    <row r="24" spans="1:7" ht="12.75" hidden="1">
      <c r="A24" s="50"/>
      <c r="B24" s="50"/>
      <c r="C24" s="50"/>
      <c r="D24" s="150"/>
      <c r="E24" s="150"/>
      <c r="F24" s="150"/>
      <c r="G24" s="150"/>
    </row>
    <row r="25" spans="1:7" ht="12.75">
      <c r="A25" s="142"/>
      <c r="B25" s="143"/>
      <c r="C25" s="144" t="s">
        <v>1</v>
      </c>
      <c r="D25" s="151">
        <f>D9</f>
        <v>130000</v>
      </c>
      <c r="E25" s="151">
        <f>E9</f>
        <v>130000</v>
      </c>
      <c r="F25" s="151">
        <f>F9</f>
        <v>0</v>
      </c>
      <c r="G25" s="151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0"/>
      <c r="E1" s="130"/>
      <c r="F1" s="130"/>
      <c r="G1" s="307" t="s">
        <v>486</v>
      </c>
    </row>
    <row r="2" spans="1:7" ht="14.25" customHeight="1">
      <c r="A2" s="3"/>
      <c r="B2" s="3"/>
      <c r="C2" s="3"/>
      <c r="D2" s="130"/>
      <c r="E2" s="130"/>
      <c r="F2" s="130"/>
      <c r="G2" s="313" t="s">
        <v>487</v>
      </c>
    </row>
    <row r="3" spans="1:7" ht="14.25" customHeight="1">
      <c r="A3" s="3"/>
      <c r="B3" s="3"/>
      <c r="C3" s="3"/>
      <c r="D3" s="130"/>
      <c r="E3" s="130"/>
      <c r="F3" s="130"/>
      <c r="G3" s="307"/>
    </row>
    <row r="4" spans="1:7" ht="61.5" customHeight="1">
      <c r="A4" s="484" t="s">
        <v>488</v>
      </c>
      <c r="B4" s="484"/>
      <c r="C4" s="484"/>
      <c r="D4" s="484"/>
      <c r="E4" s="484"/>
      <c r="F4" s="484"/>
      <c r="G4" s="484"/>
    </row>
    <row r="5" spans="1:7" ht="12.75">
      <c r="A5" s="446" t="s">
        <v>0</v>
      </c>
      <c r="B5" s="452" t="s">
        <v>8</v>
      </c>
      <c r="C5" s="452" t="s">
        <v>79</v>
      </c>
      <c r="D5" s="448" t="s">
        <v>77</v>
      </c>
      <c r="E5" s="448" t="s">
        <v>83</v>
      </c>
      <c r="F5" s="448" t="s">
        <v>78</v>
      </c>
      <c r="G5" s="448"/>
    </row>
    <row r="6" spans="1:7" ht="25.5">
      <c r="A6" s="446"/>
      <c r="B6" s="453"/>
      <c r="C6" s="453"/>
      <c r="D6" s="454"/>
      <c r="E6" s="448"/>
      <c r="F6" s="146" t="s">
        <v>80</v>
      </c>
      <c r="G6" s="146" t="s">
        <v>81</v>
      </c>
    </row>
    <row r="7" spans="1:7" ht="12.75">
      <c r="A7" s="47">
        <v>1</v>
      </c>
      <c r="B7" s="47">
        <v>2</v>
      </c>
      <c r="C7" s="47">
        <v>3</v>
      </c>
      <c r="D7" s="138">
        <v>4</v>
      </c>
      <c r="E7" s="138">
        <v>5</v>
      </c>
      <c r="F7" s="138">
        <v>6</v>
      </c>
      <c r="G7" s="138">
        <v>7</v>
      </c>
    </row>
    <row r="8" spans="1:7" ht="12.75">
      <c r="A8" s="140">
        <v>710</v>
      </c>
      <c r="B8" s="140"/>
      <c r="C8" s="140" t="s">
        <v>303</v>
      </c>
      <c r="D8" s="147">
        <f>D9</f>
        <v>2000</v>
      </c>
      <c r="E8" s="147">
        <f>E9</f>
        <v>2000</v>
      </c>
      <c r="F8" s="147">
        <f>F9</f>
        <v>2000</v>
      </c>
      <c r="G8" s="147">
        <f>G9</f>
        <v>0</v>
      </c>
    </row>
    <row r="9" spans="1:7" ht="12.75">
      <c r="A9" s="49"/>
      <c r="B9" s="49">
        <v>71035</v>
      </c>
      <c r="C9" s="92" t="s">
        <v>418</v>
      </c>
      <c r="D9" s="148">
        <v>2000</v>
      </c>
      <c r="E9" s="148">
        <v>2000</v>
      </c>
      <c r="F9" s="148">
        <v>2000</v>
      </c>
      <c r="G9" s="148">
        <v>0</v>
      </c>
    </row>
    <row r="10" spans="1:7" ht="38.25" hidden="1">
      <c r="A10" s="141">
        <v>751</v>
      </c>
      <c r="B10" s="141"/>
      <c r="C10" s="157" t="s">
        <v>239</v>
      </c>
      <c r="D10" s="149">
        <f>D11</f>
        <v>1348</v>
      </c>
      <c r="E10" s="149">
        <f>E11</f>
        <v>0</v>
      </c>
      <c r="F10" s="149">
        <f>F11</f>
        <v>1348</v>
      </c>
      <c r="G10" s="149">
        <f>G11</f>
        <v>0</v>
      </c>
    </row>
    <row r="11" spans="1:7" ht="25.5" hidden="1">
      <c r="A11" s="49"/>
      <c r="B11" s="49">
        <v>75101</v>
      </c>
      <c r="C11" s="91" t="s">
        <v>262</v>
      </c>
      <c r="D11" s="148">
        <v>1348</v>
      </c>
      <c r="E11" s="148">
        <v>0</v>
      </c>
      <c r="F11" s="148">
        <v>1348</v>
      </c>
      <c r="G11" s="148">
        <v>0</v>
      </c>
    </row>
    <row r="12" spans="1:7" ht="12.75" hidden="1">
      <c r="A12" s="141">
        <v>752</v>
      </c>
      <c r="B12" s="141"/>
      <c r="C12" s="301" t="s">
        <v>451</v>
      </c>
      <c r="D12" s="149">
        <f>D13</f>
        <v>0</v>
      </c>
      <c r="E12" s="149">
        <f>E13</f>
        <v>0</v>
      </c>
      <c r="F12" s="149">
        <f>F13</f>
        <v>0</v>
      </c>
      <c r="G12" s="149">
        <f>G13</f>
        <v>0</v>
      </c>
    </row>
    <row r="13" spans="1:7" ht="12.75" hidden="1">
      <c r="A13" s="49"/>
      <c r="B13" s="49">
        <v>75212</v>
      </c>
      <c r="C13" s="91" t="s">
        <v>450</v>
      </c>
      <c r="D13" s="297">
        <v>0</v>
      </c>
      <c r="E13" s="297">
        <v>0</v>
      </c>
      <c r="F13" s="297">
        <v>0</v>
      </c>
      <c r="G13" s="297">
        <v>0</v>
      </c>
    </row>
    <row r="14" spans="1:7" ht="25.5" hidden="1">
      <c r="A14" s="141">
        <v>754</v>
      </c>
      <c r="B14" s="141"/>
      <c r="C14" s="156" t="s">
        <v>264</v>
      </c>
      <c r="D14" s="149">
        <f>D15+D16</f>
        <v>0</v>
      </c>
      <c r="E14" s="149">
        <f>E15+E16</f>
        <v>0</v>
      </c>
      <c r="F14" s="149">
        <f>F15+F16</f>
        <v>0</v>
      </c>
      <c r="G14" s="149">
        <f>G15+G16</f>
        <v>0</v>
      </c>
    </row>
    <row r="15" spans="1:7" ht="12.75" hidden="1">
      <c r="A15" s="295"/>
      <c r="B15" s="295">
        <v>75412</v>
      </c>
      <c r="C15" s="296" t="s">
        <v>316</v>
      </c>
      <c r="D15" s="297">
        <v>0</v>
      </c>
      <c r="E15" s="297">
        <v>0</v>
      </c>
      <c r="F15" s="297">
        <v>0</v>
      </c>
      <c r="G15" s="297">
        <v>0</v>
      </c>
    </row>
    <row r="16" spans="1:7" ht="12.75" hidden="1">
      <c r="A16" s="49"/>
      <c r="B16" s="49">
        <v>75414</v>
      </c>
      <c r="C16" s="49" t="s">
        <v>263</v>
      </c>
      <c r="D16" s="148">
        <v>0</v>
      </c>
      <c r="E16" s="148">
        <v>0</v>
      </c>
      <c r="F16" s="148">
        <v>0</v>
      </c>
      <c r="G16" s="148">
        <v>0</v>
      </c>
    </row>
    <row r="17" spans="1:7" ht="12.75" hidden="1">
      <c r="A17" s="141">
        <v>852</v>
      </c>
      <c r="B17" s="141"/>
      <c r="C17" s="141" t="s">
        <v>253</v>
      </c>
      <c r="D17" s="149">
        <f>D18+D19</f>
        <v>1281700</v>
      </c>
      <c r="E17" s="149">
        <f>E18+E19</f>
        <v>0</v>
      </c>
      <c r="F17" s="149">
        <f>F18+F19</f>
        <v>1281700</v>
      </c>
      <c r="G17" s="149">
        <f>G18+G19</f>
        <v>0</v>
      </c>
    </row>
    <row r="18" spans="1:7" ht="38.25" hidden="1">
      <c r="A18" s="49"/>
      <c r="B18" s="49">
        <v>85212</v>
      </c>
      <c r="C18" s="155" t="s">
        <v>265</v>
      </c>
      <c r="D18" s="148">
        <v>1280000</v>
      </c>
      <c r="E18" s="148">
        <v>0</v>
      </c>
      <c r="F18" s="148">
        <v>1280000</v>
      </c>
      <c r="G18" s="148">
        <v>0</v>
      </c>
    </row>
    <row r="19" spans="1:7" ht="51" hidden="1">
      <c r="A19" s="49"/>
      <c r="B19" s="49">
        <v>85213</v>
      </c>
      <c r="C19" s="155" t="s">
        <v>266</v>
      </c>
      <c r="D19" s="148">
        <v>1700</v>
      </c>
      <c r="E19" s="148">
        <v>0</v>
      </c>
      <c r="F19" s="148">
        <v>1700</v>
      </c>
      <c r="G19" s="148">
        <v>0</v>
      </c>
    </row>
    <row r="20" spans="1:7" ht="12.75" hidden="1">
      <c r="A20" s="49"/>
      <c r="B20" s="49"/>
      <c r="C20" s="49"/>
      <c r="D20" s="148"/>
      <c r="E20" s="148"/>
      <c r="F20" s="148"/>
      <c r="G20" s="148"/>
    </row>
    <row r="21" spans="1:7" ht="12.75" hidden="1">
      <c r="A21" s="49"/>
      <c r="B21" s="49"/>
      <c r="C21" s="49"/>
      <c r="D21" s="148"/>
      <c r="E21" s="148"/>
      <c r="F21" s="148"/>
      <c r="G21" s="148"/>
    </row>
    <row r="22" spans="1:7" ht="12.75" hidden="1">
      <c r="A22" s="49"/>
      <c r="B22" s="49"/>
      <c r="C22" s="49"/>
      <c r="D22" s="148"/>
      <c r="E22" s="148"/>
      <c r="F22" s="148"/>
      <c r="G22" s="148"/>
    </row>
    <row r="23" spans="1:7" ht="12.75" hidden="1">
      <c r="A23" s="50"/>
      <c r="B23" s="50"/>
      <c r="C23" s="50"/>
      <c r="D23" s="150"/>
      <c r="E23" s="150"/>
      <c r="F23" s="150"/>
      <c r="G23" s="150"/>
    </row>
    <row r="24" spans="1:7" ht="12.75">
      <c r="A24" s="142"/>
      <c r="B24" s="143"/>
      <c r="C24" s="144" t="s">
        <v>1</v>
      </c>
      <c r="D24" s="151">
        <f>D8</f>
        <v>2000</v>
      </c>
      <c r="E24" s="151">
        <f>E8+E10+E17+E14+E12</f>
        <v>2000</v>
      </c>
      <c r="F24" s="151">
        <f>F8</f>
        <v>2000</v>
      </c>
      <c r="G24" s="151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1" t="s">
        <v>212</v>
      </c>
      <c r="B4" s="451"/>
      <c r="C4" s="451"/>
      <c r="D4" s="445"/>
      <c r="E4" s="445"/>
      <c r="F4" s="445"/>
      <c r="G4" s="445"/>
      <c r="H4" s="445"/>
    </row>
    <row r="5" spans="1:8" ht="6" customHeight="1">
      <c r="A5" s="53"/>
      <c r="B5" s="53"/>
      <c r="C5" s="53"/>
      <c r="D5" s="53"/>
      <c r="E5" s="53"/>
      <c r="F5" s="53"/>
      <c r="G5" s="53"/>
      <c r="H5" s="5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2" t="s">
        <v>35</v>
      </c>
      <c r="B7" s="452" t="s">
        <v>0</v>
      </c>
      <c r="C7" s="452" t="s">
        <v>8</v>
      </c>
      <c r="D7" s="472" t="s">
        <v>109</v>
      </c>
      <c r="E7" s="472" t="s">
        <v>210</v>
      </c>
      <c r="F7" s="485" t="s">
        <v>120</v>
      </c>
      <c r="G7" s="486"/>
      <c r="H7" s="487"/>
    </row>
    <row r="8" spans="1:8" ht="15" customHeight="1">
      <c r="A8" s="476"/>
      <c r="B8" s="476"/>
      <c r="C8" s="476"/>
      <c r="D8" s="477"/>
      <c r="E8" s="473"/>
      <c r="F8" s="488"/>
      <c r="G8" s="489"/>
      <c r="H8" s="490"/>
    </row>
    <row r="9" spans="1:8" ht="15" customHeight="1">
      <c r="A9" s="476"/>
      <c r="B9" s="476"/>
      <c r="C9" s="476"/>
      <c r="D9" s="477"/>
      <c r="E9" s="473"/>
      <c r="F9" s="113"/>
      <c r="G9" s="485" t="s">
        <v>220</v>
      </c>
      <c r="H9" s="487"/>
    </row>
    <row r="10" spans="1:8" ht="15" customHeight="1">
      <c r="A10" s="476"/>
      <c r="B10" s="476"/>
      <c r="C10" s="476"/>
      <c r="D10" s="477"/>
      <c r="E10" s="473"/>
      <c r="F10" s="113" t="s">
        <v>218</v>
      </c>
      <c r="G10" s="488"/>
      <c r="H10" s="490"/>
    </row>
    <row r="11" spans="1:8" ht="18" customHeight="1">
      <c r="A11" s="476"/>
      <c r="B11" s="476"/>
      <c r="C11" s="476"/>
      <c r="D11" s="477"/>
      <c r="E11" s="473"/>
      <c r="F11" s="113" t="s">
        <v>219</v>
      </c>
      <c r="G11" s="113" t="s">
        <v>3</v>
      </c>
      <c r="H11" s="113" t="s">
        <v>9</v>
      </c>
    </row>
    <row r="12" spans="1:8" ht="42" customHeight="1">
      <c r="A12" s="453"/>
      <c r="B12" s="453"/>
      <c r="C12" s="453"/>
      <c r="D12" s="478"/>
      <c r="E12" s="474"/>
      <c r="F12" s="51"/>
      <c r="G12" s="51"/>
      <c r="H12" s="51"/>
    </row>
    <row r="13" spans="1:8" ht="7.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/>
      <c r="G13" s="47"/>
      <c r="H13" s="47"/>
    </row>
    <row r="14" spans="1:8" ht="19.5" customHeight="1">
      <c r="A14" s="68"/>
      <c r="B14" s="68"/>
      <c r="C14" s="68"/>
      <c r="D14" s="48"/>
      <c r="E14" s="48"/>
      <c r="F14" s="48"/>
      <c r="G14" s="48"/>
      <c r="H14" s="48"/>
    </row>
    <row r="15" spans="1:8" ht="19.5" customHeight="1">
      <c r="A15" s="69"/>
      <c r="B15" s="69"/>
      <c r="C15" s="69"/>
      <c r="D15" s="70"/>
      <c r="E15" s="70"/>
      <c r="F15" s="70"/>
      <c r="G15" s="70"/>
      <c r="H15" s="70"/>
    </row>
    <row r="16" spans="1:8" ht="19.5" customHeight="1">
      <c r="A16" s="69"/>
      <c r="B16" s="69"/>
      <c r="C16" s="69"/>
      <c r="D16" s="71"/>
      <c r="E16" s="71"/>
      <c r="F16" s="71"/>
      <c r="G16" s="71"/>
      <c r="H16" s="71"/>
    </row>
    <row r="17" spans="1:8" ht="19.5" customHeight="1">
      <c r="A17" s="69"/>
      <c r="B17" s="69"/>
      <c r="C17" s="69"/>
      <c r="D17" s="71"/>
      <c r="E17" s="71"/>
      <c r="F17" s="71"/>
      <c r="G17" s="71"/>
      <c r="H17" s="71"/>
    </row>
    <row r="18" spans="1:8" ht="19.5" customHeight="1">
      <c r="A18" s="69"/>
      <c r="B18" s="69"/>
      <c r="C18" s="69"/>
      <c r="D18" s="71"/>
      <c r="E18" s="71"/>
      <c r="F18" s="71"/>
      <c r="G18" s="71"/>
      <c r="H18" s="71"/>
    </row>
    <row r="19" spans="1:8" ht="19.5" customHeight="1">
      <c r="A19" s="72"/>
      <c r="B19" s="72"/>
      <c r="C19" s="72"/>
      <c r="D19" s="73"/>
      <c r="E19" s="73"/>
      <c r="F19" s="73"/>
      <c r="G19" s="73"/>
      <c r="H19" s="73"/>
    </row>
    <row r="20" spans="1:8" s="18" customFormat="1" ht="19.5" customHeight="1">
      <c r="A20" s="407" t="s">
        <v>1</v>
      </c>
      <c r="B20" s="428"/>
      <c r="C20" s="428"/>
      <c r="D20" s="408"/>
      <c r="E20" s="44"/>
      <c r="F20" s="44"/>
      <c r="G20" s="44"/>
      <c r="H20" s="44"/>
    </row>
    <row r="21" ht="4.5" customHeight="1"/>
    <row r="22" spans="1:3" ht="12.75" customHeight="1">
      <c r="A22" s="63"/>
      <c r="B22" s="63"/>
      <c r="C22" s="63"/>
    </row>
    <row r="23" spans="1:3" ht="12.75">
      <c r="A23" s="63"/>
      <c r="B23" s="63"/>
      <c r="C23" s="63"/>
    </row>
    <row r="24" spans="1:3" ht="12.75">
      <c r="A24" s="63"/>
      <c r="B24" s="63"/>
      <c r="C24" s="63"/>
    </row>
    <row r="25" spans="1:3" ht="12.75">
      <c r="A25" s="63"/>
      <c r="B25" s="63"/>
      <c r="C25" s="63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0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0"/>
      <c r="G1" s="130"/>
      <c r="H1" s="130" t="s">
        <v>408</v>
      </c>
      <c r="I1" s="130"/>
      <c r="J1" s="130"/>
      <c r="K1" s="130"/>
      <c r="L1" s="130"/>
      <c r="M1" s="130"/>
      <c r="N1" s="130"/>
      <c r="O1" s="130"/>
    </row>
    <row r="2" spans="3:15" ht="12.75">
      <c r="C2" s="3"/>
      <c r="F2" s="130"/>
      <c r="G2" s="130"/>
      <c r="H2" s="130"/>
      <c r="I2" s="130"/>
      <c r="J2" s="130"/>
      <c r="K2" s="130"/>
      <c r="L2" s="130"/>
      <c r="M2" s="130" t="s">
        <v>385</v>
      </c>
      <c r="N2" s="130"/>
      <c r="O2" s="130"/>
    </row>
    <row r="3" spans="3:15" ht="12.75">
      <c r="C3" s="3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9.5" customHeight="1">
      <c r="A4" s="455" t="s">
        <v>391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19.5" customHeight="1">
      <c r="A5" s="52"/>
      <c r="B5" s="52"/>
      <c r="C5" s="52"/>
      <c r="D5" s="52"/>
      <c r="E5" s="52"/>
      <c r="F5" s="172"/>
      <c r="G5" s="172"/>
      <c r="H5" s="172"/>
      <c r="I5" s="172"/>
      <c r="J5" s="172"/>
      <c r="K5" s="172"/>
      <c r="L5" s="172"/>
      <c r="M5" s="172"/>
      <c r="N5" s="172"/>
      <c r="O5" s="145"/>
    </row>
    <row r="6" spans="1:15" ht="12.75">
      <c r="A6" s="446" t="s">
        <v>35</v>
      </c>
      <c r="B6" s="446" t="s">
        <v>0</v>
      </c>
      <c r="C6" s="446" t="s">
        <v>118</v>
      </c>
      <c r="D6" s="447" t="s">
        <v>136</v>
      </c>
      <c r="E6" s="472" t="s">
        <v>137</v>
      </c>
      <c r="F6" s="448" t="s">
        <v>119</v>
      </c>
      <c r="G6" s="465" t="s">
        <v>132</v>
      </c>
      <c r="H6" s="448" t="s">
        <v>120</v>
      </c>
      <c r="I6" s="448"/>
      <c r="J6" s="448"/>
      <c r="K6" s="448"/>
      <c r="L6" s="448"/>
      <c r="M6" s="448"/>
      <c r="N6" s="448"/>
      <c r="O6" s="448" t="s">
        <v>121</v>
      </c>
    </row>
    <row r="7" spans="1:15" ht="12.75">
      <c r="A7" s="446"/>
      <c r="B7" s="446"/>
      <c r="C7" s="446"/>
      <c r="D7" s="447"/>
      <c r="E7" s="473"/>
      <c r="F7" s="448"/>
      <c r="G7" s="466"/>
      <c r="H7" s="448" t="s">
        <v>397</v>
      </c>
      <c r="I7" s="448" t="s">
        <v>122</v>
      </c>
      <c r="J7" s="448"/>
      <c r="K7" s="448"/>
      <c r="L7" s="448"/>
      <c r="M7" s="448" t="s">
        <v>139</v>
      </c>
      <c r="N7" s="448" t="s">
        <v>175</v>
      </c>
      <c r="O7" s="448"/>
    </row>
    <row r="8" spans="1:15" ht="19.5" customHeight="1">
      <c r="A8" s="446"/>
      <c r="B8" s="446"/>
      <c r="C8" s="446"/>
      <c r="D8" s="447"/>
      <c r="E8" s="473"/>
      <c r="F8" s="448"/>
      <c r="G8" s="466"/>
      <c r="H8" s="448"/>
      <c r="I8" s="448" t="s">
        <v>123</v>
      </c>
      <c r="J8" s="491" t="s">
        <v>138</v>
      </c>
      <c r="K8" s="448" t="s">
        <v>134</v>
      </c>
      <c r="L8" s="448" t="s">
        <v>126</v>
      </c>
      <c r="M8" s="448"/>
      <c r="N8" s="448"/>
      <c r="O8" s="448"/>
    </row>
    <row r="9" spans="1:15" ht="19.5" customHeight="1">
      <c r="A9" s="446"/>
      <c r="B9" s="446"/>
      <c r="C9" s="446"/>
      <c r="D9" s="447"/>
      <c r="E9" s="473"/>
      <c r="F9" s="448"/>
      <c r="G9" s="466"/>
      <c r="H9" s="448"/>
      <c r="I9" s="448"/>
      <c r="J9" s="491"/>
      <c r="K9" s="448"/>
      <c r="L9" s="448"/>
      <c r="M9" s="448"/>
      <c r="N9" s="448"/>
      <c r="O9" s="448"/>
    </row>
    <row r="10" spans="1:15" ht="26.25" customHeight="1">
      <c r="A10" s="446"/>
      <c r="B10" s="446"/>
      <c r="C10" s="446"/>
      <c r="D10" s="447"/>
      <c r="E10" s="474"/>
      <c r="F10" s="448"/>
      <c r="G10" s="467"/>
      <c r="H10" s="448"/>
      <c r="I10" s="448"/>
      <c r="J10" s="491"/>
      <c r="K10" s="448"/>
      <c r="L10" s="448"/>
      <c r="M10" s="448"/>
      <c r="N10" s="448"/>
      <c r="O10" s="448"/>
    </row>
    <row r="11" spans="1:15" ht="32.2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138">
        <v>6</v>
      </c>
      <c r="G11" s="138">
        <v>7</v>
      </c>
      <c r="H11" s="138">
        <v>8</v>
      </c>
      <c r="I11" s="138">
        <v>9</v>
      </c>
      <c r="J11" s="138">
        <v>10</v>
      </c>
      <c r="K11" s="138">
        <v>11</v>
      </c>
      <c r="L11" s="138">
        <v>12</v>
      </c>
      <c r="M11" s="138">
        <v>13</v>
      </c>
      <c r="N11" s="138">
        <v>14</v>
      </c>
      <c r="O11" s="138">
        <v>15</v>
      </c>
    </row>
    <row r="12" spans="1:15" ht="114.75" customHeight="1">
      <c r="A12" s="178" t="s">
        <v>38</v>
      </c>
      <c r="B12" s="179" t="s">
        <v>228</v>
      </c>
      <c r="C12" s="179" t="s">
        <v>267</v>
      </c>
      <c r="D12" s="180" t="s">
        <v>410</v>
      </c>
      <c r="E12" s="178" t="s">
        <v>287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75" t="s">
        <v>398</v>
      </c>
      <c r="L12" s="176">
        <v>469528</v>
      </c>
      <c r="M12" s="176">
        <v>0</v>
      </c>
      <c r="N12" s="176">
        <v>0</v>
      </c>
      <c r="O12" s="173" t="s">
        <v>399</v>
      </c>
    </row>
    <row r="13" spans="1:15" ht="66.75" customHeight="1">
      <c r="A13" s="273" t="s">
        <v>40</v>
      </c>
      <c r="B13" s="272" t="s">
        <v>228</v>
      </c>
      <c r="C13" s="272" t="s">
        <v>267</v>
      </c>
      <c r="D13" s="91" t="s">
        <v>400</v>
      </c>
      <c r="E13" s="273" t="s">
        <v>401</v>
      </c>
      <c r="F13" s="274">
        <v>1682092</v>
      </c>
      <c r="G13" s="274">
        <v>470931</v>
      </c>
      <c r="H13" s="274">
        <v>1211161</v>
      </c>
      <c r="I13" s="274">
        <v>0</v>
      </c>
      <c r="J13" s="274">
        <v>1012753</v>
      </c>
      <c r="K13" s="174" t="s">
        <v>402</v>
      </c>
      <c r="L13" s="274">
        <v>0</v>
      </c>
      <c r="M13" s="274">
        <v>0</v>
      </c>
      <c r="N13" s="274">
        <v>0</v>
      </c>
      <c r="O13" s="173" t="s">
        <v>399</v>
      </c>
    </row>
    <row r="14" spans="1:15" ht="19.5" customHeight="1" hidden="1">
      <c r="A14" s="69" t="s">
        <v>42</v>
      </c>
      <c r="B14" s="49"/>
      <c r="C14" s="49"/>
      <c r="D14" s="49"/>
      <c r="E14" s="49"/>
      <c r="F14" s="148"/>
      <c r="G14" s="148"/>
      <c r="H14" s="148"/>
      <c r="I14" s="148"/>
      <c r="J14" s="148"/>
      <c r="K14" s="174" t="s">
        <v>127</v>
      </c>
      <c r="L14" s="148"/>
      <c r="M14" s="148"/>
      <c r="N14" s="148"/>
      <c r="O14" s="148"/>
    </row>
    <row r="15" spans="1:15" ht="19.5" customHeight="1" hidden="1">
      <c r="A15" s="69" t="s">
        <v>50</v>
      </c>
      <c r="B15" s="49"/>
      <c r="C15" s="49"/>
      <c r="D15" s="49"/>
      <c r="E15" s="49"/>
      <c r="F15" s="148"/>
      <c r="G15" s="148"/>
      <c r="H15" s="148"/>
      <c r="I15" s="148"/>
      <c r="J15" s="148"/>
      <c r="K15" s="169" t="s">
        <v>127</v>
      </c>
      <c r="L15" s="148"/>
      <c r="M15" s="148"/>
      <c r="N15" s="148"/>
      <c r="O15" s="175"/>
    </row>
    <row r="16" spans="1:15" ht="15" customHeight="1">
      <c r="A16" s="482" t="s">
        <v>1</v>
      </c>
      <c r="B16" s="482"/>
      <c r="C16" s="482"/>
      <c r="D16" s="482"/>
      <c r="E16" s="78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7" spans="3:15" ht="15" customHeight="1">
      <c r="C17" s="3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9.5" customHeight="1">
      <c r="A18" s="3" t="s">
        <v>128</v>
      </c>
      <c r="C18" s="3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ht="12.75">
      <c r="A19" s="3" t="s">
        <v>129</v>
      </c>
      <c r="C19" s="3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5" customHeight="1">
      <c r="A20" s="3" t="s">
        <v>130</v>
      </c>
      <c r="C20" s="3"/>
      <c r="F20" s="130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9.5" customHeight="1">
      <c r="A21" s="3" t="s">
        <v>131</v>
      </c>
      <c r="C21" s="3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2.75">
      <c r="A22" s="3" t="s">
        <v>288</v>
      </c>
      <c r="C22" s="3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1:15" ht="12.75">
      <c r="A23" s="9" t="s">
        <v>135</v>
      </c>
      <c r="C23" s="3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15" ht="12.75">
      <c r="A24" s="3" t="s">
        <v>135</v>
      </c>
      <c r="C24" s="3"/>
      <c r="F24" s="13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3:15" ht="12.75">
      <c r="C25" s="3"/>
      <c r="F25" s="130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0" ht="15">
      <c r="A26" s="75"/>
      <c r="B26" s="75"/>
      <c r="C26" s="170"/>
      <c r="D26" s="75"/>
      <c r="E26" s="75"/>
      <c r="F26" s="75"/>
      <c r="G26" s="75"/>
      <c r="H26" s="75"/>
      <c r="I26" s="76"/>
      <c r="J26" s="76"/>
    </row>
    <row r="27" spans="1:10" ht="15">
      <c r="A27" s="75"/>
      <c r="B27" s="75"/>
      <c r="C27" s="170"/>
      <c r="D27" s="75"/>
      <c r="E27" s="75"/>
      <c r="F27" s="75"/>
      <c r="G27" s="75"/>
      <c r="H27" s="75"/>
      <c r="I27" s="76"/>
      <c r="J27" s="76"/>
    </row>
    <row r="28" spans="1:10" ht="15">
      <c r="A28" s="76"/>
      <c r="B28" s="76"/>
      <c r="C28" s="171"/>
      <c r="D28" s="76"/>
      <c r="E28" s="76"/>
      <c r="F28" s="76"/>
      <c r="G28" s="76"/>
      <c r="H28" s="76"/>
      <c r="I28" s="76"/>
      <c r="J28" s="76"/>
    </row>
    <row r="29" spans="1:10" ht="15">
      <c r="A29" s="76"/>
      <c r="B29" s="76"/>
      <c r="C29" s="171"/>
      <c r="D29" s="76"/>
      <c r="E29" s="76"/>
      <c r="F29" s="76"/>
      <c r="G29" s="76"/>
      <c r="H29" s="76"/>
      <c r="I29" s="76"/>
      <c r="J29" s="76"/>
    </row>
    <row r="30" spans="1:10" ht="15">
      <c r="A30" s="76"/>
      <c r="B30" s="76"/>
      <c r="C30" s="171"/>
      <c r="D30" s="76"/>
      <c r="E30" s="76"/>
      <c r="F30" s="76"/>
      <c r="G30" s="76"/>
      <c r="H30" s="76"/>
      <c r="I30" s="76"/>
      <c r="J30" s="76"/>
    </row>
    <row r="31" spans="1:10" ht="15">
      <c r="A31" s="76"/>
      <c r="B31" s="76"/>
      <c r="C31" s="171"/>
      <c r="D31" s="76"/>
      <c r="E31" s="76"/>
      <c r="F31" s="76"/>
      <c r="G31" s="76"/>
      <c r="H31" s="76"/>
      <c r="I31" s="76"/>
      <c r="J31" s="76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4" customWidth="1"/>
    <col min="2" max="2" width="8.421875" style="114" customWidth="1"/>
    <col min="3" max="3" width="89.57421875" style="0" customWidth="1"/>
    <col min="4" max="4" width="13.140625" style="120" customWidth="1"/>
    <col min="5" max="5" width="12.57421875" style="120" customWidth="1"/>
    <col min="6" max="6" width="12.00390625" style="120" customWidth="1"/>
  </cols>
  <sheetData>
    <row r="1" ht="12.75" hidden="1"/>
    <row r="2" spans="3:6" ht="12.75">
      <c r="C2" s="19"/>
      <c r="D2" s="422" t="s">
        <v>31</v>
      </c>
      <c r="E2" s="422"/>
      <c r="F2" s="422"/>
    </row>
    <row r="3" spans="3:6" ht="18">
      <c r="C3" s="11" t="s">
        <v>29</v>
      </c>
      <c r="F3" s="313" t="s">
        <v>551</v>
      </c>
    </row>
    <row r="4" ht="6.75" customHeight="1">
      <c r="C4" s="11"/>
    </row>
    <row r="5" spans="1:6" ht="12.75">
      <c r="A5" s="391"/>
      <c r="B5" s="391"/>
      <c r="C5" s="46" t="s">
        <v>30</v>
      </c>
      <c r="D5" s="205"/>
      <c r="E5" s="205"/>
      <c r="F5" s="205"/>
    </row>
    <row r="6" spans="1:6" s="12" customFormat="1" ht="15" customHeight="1">
      <c r="A6" s="429" t="s">
        <v>0</v>
      </c>
      <c r="B6" s="429" t="s">
        <v>8</v>
      </c>
      <c r="C6" s="404" t="s">
        <v>10</v>
      </c>
      <c r="D6" s="423" t="s">
        <v>563</v>
      </c>
      <c r="E6" s="423"/>
      <c r="F6" s="424"/>
    </row>
    <row r="7" spans="1:6" s="12" customFormat="1" ht="15" customHeight="1">
      <c r="A7" s="430"/>
      <c r="B7" s="430"/>
      <c r="C7" s="405"/>
      <c r="D7" s="425" t="s">
        <v>1</v>
      </c>
      <c r="E7" s="427" t="s">
        <v>2</v>
      </c>
      <c r="F7" s="419"/>
    </row>
    <row r="8" spans="1:6" s="12" customFormat="1" ht="93" customHeight="1">
      <c r="A8" s="115"/>
      <c r="B8" s="115"/>
      <c r="C8" s="14"/>
      <c r="D8" s="426"/>
      <c r="E8" s="184" t="s">
        <v>3</v>
      </c>
      <c r="F8" s="185" t="s">
        <v>9</v>
      </c>
    </row>
    <row r="9" spans="1:6" s="16" customFormat="1" ht="7.5" customHeight="1">
      <c r="A9" s="116">
        <v>1</v>
      </c>
      <c r="B9" s="116">
        <v>2</v>
      </c>
      <c r="C9" s="15">
        <v>3</v>
      </c>
      <c r="D9" s="121">
        <v>4</v>
      </c>
      <c r="E9" s="121">
        <v>5</v>
      </c>
      <c r="F9" s="121">
        <v>6</v>
      </c>
    </row>
    <row r="10" spans="1:6" s="1" customFormat="1" ht="12.75">
      <c r="A10" s="124" t="s">
        <v>228</v>
      </c>
      <c r="B10" s="124"/>
      <c r="C10" s="125" t="s">
        <v>230</v>
      </c>
      <c r="D10" s="191">
        <f>D11+D12+D13</f>
        <v>1978488</v>
      </c>
      <c r="E10" s="191">
        <v>27570</v>
      </c>
      <c r="F10" s="191">
        <v>1950918</v>
      </c>
    </row>
    <row r="11" spans="1:6" ht="12.75" customHeight="1">
      <c r="A11" s="118"/>
      <c r="B11" s="118" t="s">
        <v>267</v>
      </c>
      <c r="C11" s="126" t="s">
        <v>268</v>
      </c>
      <c r="D11" s="192">
        <v>1950918</v>
      </c>
      <c r="E11" s="186">
        <v>0</v>
      </c>
      <c r="F11" s="186">
        <v>1950918</v>
      </c>
    </row>
    <row r="12" spans="1:6" ht="15.75" customHeight="1">
      <c r="A12" s="118"/>
      <c r="B12" s="118" t="s">
        <v>297</v>
      </c>
      <c r="C12" s="119" t="s">
        <v>298</v>
      </c>
      <c r="D12" s="192">
        <v>27570</v>
      </c>
      <c r="E12" s="186">
        <v>27570</v>
      </c>
      <c r="F12" s="186">
        <v>0</v>
      </c>
    </row>
    <row r="13" spans="1:6" ht="0.75" customHeight="1" hidden="1">
      <c r="A13" s="118"/>
      <c r="B13" s="118" t="s">
        <v>454</v>
      </c>
      <c r="C13" s="119" t="s">
        <v>282</v>
      </c>
      <c r="D13" s="192"/>
      <c r="E13" s="186"/>
      <c r="F13" s="186"/>
    </row>
    <row r="14" spans="1:6" ht="12.75" customHeight="1" hidden="1">
      <c r="A14" s="118"/>
      <c r="B14" s="118" t="s">
        <v>454</v>
      </c>
      <c r="C14" s="119" t="s">
        <v>282</v>
      </c>
      <c r="D14" s="192">
        <f>E14+F14</f>
        <v>0</v>
      </c>
      <c r="E14" s="186">
        <v>0</v>
      </c>
      <c r="F14" s="186">
        <v>0</v>
      </c>
    </row>
    <row r="15" spans="1:6" s="1" customFormat="1" ht="12" customHeight="1" hidden="1">
      <c r="A15" s="124" t="s">
        <v>269</v>
      </c>
      <c r="B15" s="124"/>
      <c r="C15" s="193" t="s">
        <v>284</v>
      </c>
      <c r="D15" s="191">
        <f>D16</f>
        <v>0</v>
      </c>
      <c r="E15" s="191">
        <f>E16</f>
        <v>0</v>
      </c>
      <c r="F15" s="191">
        <f>F16</f>
        <v>0</v>
      </c>
    </row>
    <row r="16" spans="1:6" ht="12" customHeight="1" hidden="1">
      <c r="A16" s="118"/>
      <c r="B16" s="118" t="s">
        <v>270</v>
      </c>
      <c r="C16" s="119" t="s">
        <v>283</v>
      </c>
      <c r="D16" s="192">
        <f>E16+F16</f>
        <v>0</v>
      </c>
      <c r="E16" s="186">
        <v>0</v>
      </c>
      <c r="F16" s="186">
        <v>0</v>
      </c>
    </row>
    <row r="17" spans="1:6" s="1" customFormat="1" ht="12.75">
      <c r="A17" s="124" t="s">
        <v>271</v>
      </c>
      <c r="B17" s="124"/>
      <c r="C17" s="125" t="s">
        <v>273</v>
      </c>
      <c r="D17" s="191">
        <f>D18+D19+D20+D22+D21</f>
        <v>971421</v>
      </c>
      <c r="E17" s="191">
        <f>E18+E19+E20+E22+E21</f>
        <v>156208</v>
      </c>
      <c r="F17" s="191">
        <f>F18+F19+F20+F22+F21</f>
        <v>815213</v>
      </c>
    </row>
    <row r="18" spans="1:6" s="6" customFormat="1" ht="12.75">
      <c r="A18" s="127"/>
      <c r="B18" s="127" t="s">
        <v>426</v>
      </c>
      <c r="C18" s="269" t="s">
        <v>427</v>
      </c>
      <c r="D18" s="192">
        <f>E18+F18</f>
        <v>2998</v>
      </c>
      <c r="E18" s="192">
        <v>2998</v>
      </c>
      <c r="F18" s="192">
        <v>0</v>
      </c>
    </row>
    <row r="19" spans="1:6" s="6" customFormat="1" ht="14.25" customHeight="1">
      <c r="A19" s="127"/>
      <c r="B19" s="127" t="s">
        <v>428</v>
      </c>
      <c r="C19" s="269" t="s">
        <v>429</v>
      </c>
      <c r="D19" s="192">
        <v>210</v>
      </c>
      <c r="E19" s="192">
        <v>210</v>
      </c>
      <c r="F19" s="192">
        <v>0</v>
      </c>
    </row>
    <row r="20" spans="1:6" ht="12.75" customHeight="1" hidden="1">
      <c r="A20" s="118"/>
      <c r="B20" s="118" t="s">
        <v>272</v>
      </c>
      <c r="C20" s="119" t="s">
        <v>274</v>
      </c>
      <c r="D20" s="192">
        <f>E20+F20</f>
        <v>0</v>
      </c>
      <c r="E20" s="186">
        <v>0</v>
      </c>
      <c r="F20" s="186">
        <v>0</v>
      </c>
    </row>
    <row r="21" spans="1:6" s="6" customFormat="1" ht="13.5" customHeight="1">
      <c r="A21" s="127"/>
      <c r="B21" s="127" t="s">
        <v>272</v>
      </c>
      <c r="C21" s="269" t="s">
        <v>274</v>
      </c>
      <c r="D21" s="192">
        <v>157389</v>
      </c>
      <c r="E21" s="192">
        <v>0</v>
      </c>
      <c r="F21" s="192">
        <v>157389</v>
      </c>
    </row>
    <row r="22" spans="1:6" ht="14.25" customHeight="1">
      <c r="A22" s="118"/>
      <c r="B22" s="118" t="s">
        <v>300</v>
      </c>
      <c r="C22" s="119" t="s">
        <v>299</v>
      </c>
      <c r="D22" s="192">
        <v>810824</v>
      </c>
      <c r="E22" s="186">
        <v>153000</v>
      </c>
      <c r="F22" s="186">
        <v>657824</v>
      </c>
    </row>
    <row r="23" spans="1:6" s="1" customFormat="1" ht="12.75">
      <c r="A23" s="124" t="s">
        <v>231</v>
      </c>
      <c r="B23" s="124"/>
      <c r="C23" s="125" t="s">
        <v>232</v>
      </c>
      <c r="D23" s="191">
        <f>D24</f>
        <v>1257695</v>
      </c>
      <c r="E23" s="191">
        <f>E24</f>
        <v>298800</v>
      </c>
      <c r="F23" s="191">
        <f>F24</f>
        <v>958895</v>
      </c>
    </row>
    <row r="24" spans="1:6" ht="12.75">
      <c r="A24" s="118"/>
      <c r="B24" s="118" t="s">
        <v>301</v>
      </c>
      <c r="C24" s="119" t="s">
        <v>312</v>
      </c>
      <c r="D24" s="192">
        <v>1257695</v>
      </c>
      <c r="E24" s="186">
        <v>298800</v>
      </c>
      <c r="F24" s="186">
        <v>958895</v>
      </c>
    </row>
    <row r="25" spans="1:6" s="1" customFormat="1" ht="12.75">
      <c r="A25" s="124" t="s">
        <v>302</v>
      </c>
      <c r="B25" s="124"/>
      <c r="C25" s="125" t="s">
        <v>303</v>
      </c>
      <c r="D25" s="191">
        <f>D28+D27</f>
        <v>147500</v>
      </c>
      <c r="E25" s="191">
        <f>E28+E27</f>
        <v>147500</v>
      </c>
      <c r="F25" s="191">
        <f>F28</f>
        <v>0</v>
      </c>
    </row>
    <row r="26" spans="1:6" s="6" customFormat="1" ht="19.5" customHeight="1" hidden="1">
      <c r="A26" s="127"/>
      <c r="B26" s="127" t="s">
        <v>414</v>
      </c>
      <c r="C26" s="269" t="s">
        <v>415</v>
      </c>
      <c r="D26" s="192">
        <v>0</v>
      </c>
      <c r="E26" s="192">
        <v>0</v>
      </c>
      <c r="F26" s="192">
        <v>0</v>
      </c>
    </row>
    <row r="27" spans="1:6" s="6" customFormat="1" ht="12.75" customHeight="1">
      <c r="A27" s="127"/>
      <c r="B27" s="127" t="s">
        <v>531</v>
      </c>
      <c r="C27" s="269" t="s">
        <v>532</v>
      </c>
      <c r="D27" s="192">
        <v>127500</v>
      </c>
      <c r="E27" s="192">
        <v>127500</v>
      </c>
      <c r="F27" s="192">
        <v>0</v>
      </c>
    </row>
    <row r="28" spans="1:6" s="190" customFormat="1" ht="12.75">
      <c r="A28" s="187"/>
      <c r="B28" s="187" t="s">
        <v>304</v>
      </c>
      <c r="C28" s="188" t="s">
        <v>305</v>
      </c>
      <c r="D28" s="192">
        <v>20000</v>
      </c>
      <c r="E28" s="189">
        <v>20000</v>
      </c>
      <c r="F28" s="189">
        <v>0</v>
      </c>
    </row>
    <row r="29" spans="1:6" s="1" customFormat="1" ht="12.75">
      <c r="A29" s="124" t="s">
        <v>234</v>
      </c>
      <c r="B29" s="124"/>
      <c r="C29" s="125" t="s">
        <v>235</v>
      </c>
      <c r="D29" s="191">
        <f>E29+F29</f>
        <v>4975682</v>
      </c>
      <c r="E29" s="191">
        <f>E30+E31+E32+E33+E34+E35</f>
        <v>4975682</v>
      </c>
      <c r="F29" s="191">
        <f>F30+F31+F32+F33+F35+F34</f>
        <v>0</v>
      </c>
    </row>
    <row r="30" spans="1:6" ht="12.75">
      <c r="A30" s="118"/>
      <c r="B30" s="118" t="s">
        <v>306</v>
      </c>
      <c r="C30" s="119" t="s">
        <v>261</v>
      </c>
      <c r="D30" s="192">
        <v>91648</v>
      </c>
      <c r="E30" s="189">
        <v>91648</v>
      </c>
      <c r="F30" s="189">
        <v>0</v>
      </c>
    </row>
    <row r="31" spans="1:6" ht="12.75">
      <c r="A31" s="118"/>
      <c r="B31" s="118" t="s">
        <v>307</v>
      </c>
      <c r="C31" s="119" t="s">
        <v>308</v>
      </c>
      <c r="D31" s="192">
        <v>164025</v>
      </c>
      <c r="E31" s="189">
        <v>164025</v>
      </c>
      <c r="F31" s="189">
        <v>0</v>
      </c>
    </row>
    <row r="32" spans="1:6" ht="12.75">
      <c r="A32" s="118"/>
      <c r="B32" s="118" t="s">
        <v>275</v>
      </c>
      <c r="C32" s="119" t="s">
        <v>281</v>
      </c>
      <c r="D32" s="192">
        <v>3937702</v>
      </c>
      <c r="E32" s="189">
        <v>3937702</v>
      </c>
      <c r="F32" s="189">
        <v>0</v>
      </c>
    </row>
    <row r="33" spans="1:6" ht="12.75">
      <c r="A33" s="118"/>
      <c r="B33" s="118" t="s">
        <v>309</v>
      </c>
      <c r="C33" s="119" t="s">
        <v>310</v>
      </c>
      <c r="D33" s="192">
        <v>89703</v>
      </c>
      <c r="E33" s="189">
        <v>89703</v>
      </c>
      <c r="F33" s="189">
        <v>0</v>
      </c>
    </row>
    <row r="34" spans="1:6" ht="12.75">
      <c r="A34" s="118"/>
      <c r="B34" s="118" t="s">
        <v>513</v>
      </c>
      <c r="C34" s="119" t="s">
        <v>514</v>
      </c>
      <c r="D34" s="192">
        <v>394149</v>
      </c>
      <c r="E34" s="189">
        <v>394149</v>
      </c>
      <c r="F34" s="189">
        <v>0</v>
      </c>
    </row>
    <row r="35" spans="1:6" ht="12.75">
      <c r="A35" s="118"/>
      <c r="B35" s="118" t="s">
        <v>276</v>
      </c>
      <c r="C35" s="119" t="s">
        <v>282</v>
      </c>
      <c r="D35" s="192">
        <v>298455</v>
      </c>
      <c r="E35" s="189">
        <v>298455</v>
      </c>
      <c r="F35" s="189">
        <v>0</v>
      </c>
    </row>
    <row r="36" spans="1:6" s="1" customFormat="1" ht="12.75">
      <c r="A36" s="124" t="s">
        <v>238</v>
      </c>
      <c r="B36" s="124"/>
      <c r="C36" s="111" t="s">
        <v>311</v>
      </c>
      <c r="D36" s="191">
        <f>D37</f>
        <v>1346</v>
      </c>
      <c r="E36" s="191">
        <f>E37</f>
        <v>1346</v>
      </c>
      <c r="F36" s="191">
        <f>F37</f>
        <v>0</v>
      </c>
    </row>
    <row r="37" spans="1:6" s="6" customFormat="1" ht="12.75">
      <c r="A37" s="127"/>
      <c r="B37" s="127" t="s">
        <v>313</v>
      </c>
      <c r="C37" s="112" t="s">
        <v>537</v>
      </c>
      <c r="D37" s="192">
        <v>1346</v>
      </c>
      <c r="E37" s="189">
        <v>1346</v>
      </c>
      <c r="F37" s="192">
        <v>0</v>
      </c>
    </row>
    <row r="38" spans="1:6" s="1" customFormat="1" ht="18" customHeight="1" hidden="1">
      <c r="A38" s="124" t="s">
        <v>452</v>
      </c>
      <c r="B38" s="124"/>
      <c r="C38" s="111" t="s">
        <v>451</v>
      </c>
      <c r="D38" s="191">
        <f>D39</f>
        <v>0</v>
      </c>
      <c r="E38" s="191">
        <f>E39</f>
        <v>0</v>
      </c>
      <c r="F38" s="191">
        <f>F39</f>
        <v>0</v>
      </c>
    </row>
    <row r="39" spans="1:6" s="6" customFormat="1" ht="18" customHeight="1" hidden="1">
      <c r="A39" s="127"/>
      <c r="B39" s="127" t="s">
        <v>453</v>
      </c>
      <c r="C39" s="112" t="s">
        <v>450</v>
      </c>
      <c r="D39" s="192">
        <f>E39+F39</f>
        <v>0</v>
      </c>
      <c r="E39" s="189">
        <v>0</v>
      </c>
      <c r="F39" s="192">
        <v>0</v>
      </c>
    </row>
    <row r="40" spans="1:6" s="1" customFormat="1" ht="0.75" customHeight="1">
      <c r="A40" s="124" t="s">
        <v>452</v>
      </c>
      <c r="B40" s="124"/>
      <c r="C40" s="111" t="s">
        <v>451</v>
      </c>
      <c r="D40" s="191">
        <f>D41</f>
        <v>0</v>
      </c>
      <c r="E40" s="191">
        <f>E41</f>
        <v>0</v>
      </c>
      <c r="F40" s="191">
        <f>F41</f>
        <v>0</v>
      </c>
    </row>
    <row r="41" spans="1:6" s="6" customFormat="1" ht="17.25" customHeight="1">
      <c r="A41" s="127"/>
      <c r="B41" s="127" t="s">
        <v>453</v>
      </c>
      <c r="C41" s="112" t="s">
        <v>450</v>
      </c>
      <c r="D41" s="192">
        <f>E41+F41</f>
        <v>0</v>
      </c>
      <c r="E41" s="189">
        <v>0</v>
      </c>
      <c r="F41" s="192">
        <v>0</v>
      </c>
    </row>
    <row r="42" spans="1:6" s="6" customFormat="1" ht="12.75">
      <c r="A42" s="124" t="s">
        <v>452</v>
      </c>
      <c r="B42" s="124"/>
      <c r="C42" s="111" t="s">
        <v>451</v>
      </c>
      <c r="D42" s="191">
        <v>3000</v>
      </c>
      <c r="E42" s="191">
        <v>3000</v>
      </c>
      <c r="F42" s="191">
        <v>0</v>
      </c>
    </row>
    <row r="43" spans="1:6" s="6" customFormat="1" ht="25.5">
      <c r="A43" s="127"/>
      <c r="B43" s="341" t="s">
        <v>533</v>
      </c>
      <c r="C43" s="112" t="s">
        <v>534</v>
      </c>
      <c r="D43" s="320">
        <v>3000</v>
      </c>
      <c r="E43" s="342">
        <v>3000</v>
      </c>
      <c r="F43" s="320">
        <v>0</v>
      </c>
    </row>
    <row r="44" spans="1:6" s="1" customFormat="1" ht="12.75">
      <c r="A44" s="124" t="s">
        <v>240</v>
      </c>
      <c r="B44" s="124"/>
      <c r="C44" s="111" t="s">
        <v>314</v>
      </c>
      <c r="D44" s="191">
        <f>E44+F44</f>
        <v>335903</v>
      </c>
      <c r="E44" s="191">
        <f>E45+E48+E49</f>
        <v>335903</v>
      </c>
      <c r="F44" s="191">
        <v>0</v>
      </c>
    </row>
    <row r="45" spans="1:6" s="6" customFormat="1" ht="12.75">
      <c r="A45" s="127"/>
      <c r="B45" s="127" t="s">
        <v>315</v>
      </c>
      <c r="C45" s="112" t="s">
        <v>316</v>
      </c>
      <c r="D45" s="192">
        <v>332903</v>
      </c>
      <c r="E45" s="189">
        <v>332903</v>
      </c>
      <c r="F45" s="192">
        <v>0</v>
      </c>
    </row>
    <row r="46" spans="1:6" s="6" customFormat="1" ht="18" customHeight="1" hidden="1">
      <c r="A46" s="127"/>
      <c r="B46" s="127" t="s">
        <v>317</v>
      </c>
      <c r="C46" s="112" t="s">
        <v>263</v>
      </c>
      <c r="D46" s="186">
        <v>0</v>
      </c>
      <c r="E46" s="189">
        <v>0</v>
      </c>
      <c r="F46" s="192">
        <v>0</v>
      </c>
    </row>
    <row r="47" spans="1:6" s="6" customFormat="1" ht="18" customHeight="1" hidden="1">
      <c r="A47" s="127"/>
      <c r="B47" s="127" t="s">
        <v>393</v>
      </c>
      <c r="C47" s="112" t="s">
        <v>282</v>
      </c>
      <c r="D47" s="186">
        <v>0</v>
      </c>
      <c r="E47" s="189">
        <v>0</v>
      </c>
      <c r="F47" s="192">
        <v>0</v>
      </c>
    </row>
    <row r="48" spans="1:6" s="6" customFormat="1" ht="18" customHeight="1" hidden="1">
      <c r="A48" s="127"/>
      <c r="B48" s="127" t="s">
        <v>317</v>
      </c>
      <c r="C48" s="112" t="s">
        <v>263</v>
      </c>
      <c r="D48" s="192">
        <v>0</v>
      </c>
      <c r="E48" s="189">
        <v>0</v>
      </c>
      <c r="F48" s="192">
        <v>0</v>
      </c>
    </row>
    <row r="49" spans="1:6" s="6" customFormat="1" ht="12.75">
      <c r="A49" s="127"/>
      <c r="B49" s="127" t="s">
        <v>393</v>
      </c>
      <c r="C49" s="112" t="s">
        <v>282</v>
      </c>
      <c r="D49" s="192">
        <v>3000</v>
      </c>
      <c r="E49" s="189">
        <v>3000</v>
      </c>
      <c r="F49" s="192">
        <v>0</v>
      </c>
    </row>
    <row r="50" spans="1:6" s="1" customFormat="1" ht="12.75">
      <c r="A50" s="124" t="s">
        <v>318</v>
      </c>
      <c r="B50" s="124"/>
      <c r="C50" s="111" t="s">
        <v>319</v>
      </c>
      <c r="D50" s="191">
        <v>85357</v>
      </c>
      <c r="E50" s="191">
        <v>85357</v>
      </c>
      <c r="F50" s="191">
        <f>F51</f>
        <v>0</v>
      </c>
    </row>
    <row r="51" spans="1:6" s="6" customFormat="1" ht="12.75">
      <c r="A51" s="127"/>
      <c r="B51" s="127" t="s">
        <v>320</v>
      </c>
      <c r="C51" s="112" t="s">
        <v>321</v>
      </c>
      <c r="D51" s="192">
        <v>85357</v>
      </c>
      <c r="E51" s="189">
        <v>85357</v>
      </c>
      <c r="F51" s="192">
        <v>0</v>
      </c>
    </row>
    <row r="52" spans="1:6" s="1" customFormat="1" ht="12.75">
      <c r="A52" s="124" t="s">
        <v>247</v>
      </c>
      <c r="B52" s="124"/>
      <c r="C52" s="111" t="s">
        <v>248</v>
      </c>
      <c r="D52" s="191">
        <f>D53+D54</f>
        <v>196000</v>
      </c>
      <c r="E52" s="191">
        <f>E53+E54</f>
        <v>196000</v>
      </c>
      <c r="F52" s="191">
        <f>F53+F54+F55</f>
        <v>0</v>
      </c>
    </row>
    <row r="53" spans="1:6" s="6" customFormat="1" ht="12.75">
      <c r="A53" s="127"/>
      <c r="B53" s="127" t="s">
        <v>322</v>
      </c>
      <c r="C53" s="112" t="s">
        <v>323</v>
      </c>
      <c r="D53" s="192">
        <v>11000</v>
      </c>
      <c r="E53" s="189">
        <v>11000</v>
      </c>
      <c r="F53" s="192">
        <v>0</v>
      </c>
    </row>
    <row r="54" spans="1:6" ht="12.75">
      <c r="A54" s="118"/>
      <c r="B54" s="118" t="s">
        <v>324</v>
      </c>
      <c r="C54" s="119" t="s">
        <v>325</v>
      </c>
      <c r="D54" s="192">
        <v>185000</v>
      </c>
      <c r="E54" s="189">
        <v>185000</v>
      </c>
      <c r="F54" s="186">
        <v>0</v>
      </c>
    </row>
    <row r="55" spans="1:6" ht="12.75" hidden="1">
      <c r="A55" s="118"/>
      <c r="B55" s="118" t="s">
        <v>457</v>
      </c>
      <c r="C55" s="119" t="s">
        <v>458</v>
      </c>
      <c r="D55" s="192">
        <f>E55+F55</f>
        <v>0</v>
      </c>
      <c r="E55" s="189">
        <v>0</v>
      </c>
      <c r="F55" s="186">
        <v>0</v>
      </c>
    </row>
    <row r="56" spans="1:6" s="1" customFormat="1" ht="12.75">
      <c r="A56" s="124" t="s">
        <v>250</v>
      </c>
      <c r="B56" s="124"/>
      <c r="C56" s="125" t="s">
        <v>251</v>
      </c>
      <c r="D56" s="191">
        <f>D57+D58+D59+D60+D62+D63+D64+D65+D66+D68</f>
        <v>15510706</v>
      </c>
      <c r="E56" s="191">
        <v>15510706</v>
      </c>
      <c r="F56" s="191">
        <v>0</v>
      </c>
    </row>
    <row r="57" spans="1:6" ht="12.75">
      <c r="A57" s="118"/>
      <c r="B57" s="118" t="s">
        <v>326</v>
      </c>
      <c r="C57" s="119" t="s">
        <v>327</v>
      </c>
      <c r="D57" s="192">
        <v>9866450</v>
      </c>
      <c r="E57" s="186">
        <v>9866450</v>
      </c>
      <c r="F57" s="189">
        <v>0</v>
      </c>
    </row>
    <row r="58" spans="1:6" ht="12.75">
      <c r="A58" s="118"/>
      <c r="B58" s="118" t="s">
        <v>328</v>
      </c>
      <c r="C58" s="119" t="s">
        <v>329</v>
      </c>
      <c r="D58" s="192">
        <v>2252045</v>
      </c>
      <c r="E58" s="186">
        <v>2252045</v>
      </c>
      <c r="F58" s="189">
        <v>0</v>
      </c>
    </row>
    <row r="59" spans="1:6" ht="12.75">
      <c r="A59" s="118"/>
      <c r="B59" s="118" t="s">
        <v>277</v>
      </c>
      <c r="C59" s="119" t="s">
        <v>279</v>
      </c>
      <c r="D59" s="192">
        <v>1186100</v>
      </c>
      <c r="E59" s="186">
        <v>1186100</v>
      </c>
      <c r="F59" s="189">
        <v>0</v>
      </c>
    </row>
    <row r="60" spans="1:6" ht="12.75">
      <c r="A60" s="118"/>
      <c r="B60" s="118" t="s">
        <v>330</v>
      </c>
      <c r="C60" s="119" t="s">
        <v>331</v>
      </c>
      <c r="D60" s="192">
        <v>330928</v>
      </c>
      <c r="E60" s="186">
        <v>330528</v>
      </c>
      <c r="F60" s="189">
        <v>0</v>
      </c>
    </row>
    <row r="61" spans="1:6" ht="19.5" customHeight="1" hidden="1">
      <c r="A61" s="118"/>
      <c r="B61" s="118" t="s">
        <v>332</v>
      </c>
      <c r="C61" s="119" t="s">
        <v>333</v>
      </c>
      <c r="D61" s="192">
        <f>E61+F61</f>
        <v>0</v>
      </c>
      <c r="E61" s="186">
        <v>0</v>
      </c>
      <c r="F61" s="189">
        <v>0</v>
      </c>
    </row>
    <row r="62" spans="1:6" ht="12.75">
      <c r="A62" s="118"/>
      <c r="B62" s="118" t="s">
        <v>334</v>
      </c>
      <c r="C62" s="119" t="s">
        <v>338</v>
      </c>
      <c r="D62" s="192">
        <v>4100</v>
      </c>
      <c r="E62" s="186">
        <v>4100</v>
      </c>
      <c r="F62" s="189">
        <v>0</v>
      </c>
    </row>
    <row r="63" spans="1:6" ht="12.75">
      <c r="A63" s="118"/>
      <c r="B63" s="118" t="s">
        <v>335</v>
      </c>
      <c r="C63" s="119" t="s">
        <v>336</v>
      </c>
      <c r="D63" s="192">
        <v>50696</v>
      </c>
      <c r="E63" s="186">
        <v>50696</v>
      </c>
      <c r="F63" s="189">
        <v>0</v>
      </c>
    </row>
    <row r="64" spans="1:6" ht="12.75">
      <c r="A64" s="118"/>
      <c r="B64" s="118" t="s">
        <v>278</v>
      </c>
      <c r="C64" s="119" t="s">
        <v>396</v>
      </c>
      <c r="D64" s="192">
        <v>397316</v>
      </c>
      <c r="E64" s="186">
        <v>397316</v>
      </c>
      <c r="F64" s="189">
        <v>0</v>
      </c>
    </row>
    <row r="65" spans="1:6" ht="38.25">
      <c r="A65" s="118"/>
      <c r="B65" s="179" t="s">
        <v>477</v>
      </c>
      <c r="C65" s="126" t="s">
        <v>481</v>
      </c>
      <c r="D65" s="320">
        <v>396519</v>
      </c>
      <c r="E65" s="176">
        <v>396519</v>
      </c>
      <c r="F65" s="342">
        <v>0</v>
      </c>
    </row>
    <row r="66" spans="1:6" ht="25.5">
      <c r="A66" s="118"/>
      <c r="B66" s="179" t="s">
        <v>478</v>
      </c>
      <c r="C66" s="126" t="s">
        <v>524</v>
      </c>
      <c r="D66" s="320">
        <v>951462</v>
      </c>
      <c r="E66" s="176">
        <v>951462</v>
      </c>
      <c r="F66" s="342">
        <v>0</v>
      </c>
    </row>
    <row r="67" spans="1:6" ht="63.75" hidden="1">
      <c r="A67" s="118"/>
      <c r="B67" s="118" t="s">
        <v>522</v>
      </c>
      <c r="C67" s="126" t="s">
        <v>523</v>
      </c>
      <c r="D67" s="192">
        <f>E67+F67</f>
        <v>112910</v>
      </c>
      <c r="E67" s="186">
        <v>112910</v>
      </c>
      <c r="F67" s="189">
        <v>0</v>
      </c>
    </row>
    <row r="68" spans="1:6" ht="12.75">
      <c r="A68" s="118"/>
      <c r="B68" s="118" t="s">
        <v>337</v>
      </c>
      <c r="C68" s="119" t="s">
        <v>282</v>
      </c>
      <c r="D68" s="192">
        <v>75090</v>
      </c>
      <c r="E68" s="186">
        <v>75090</v>
      </c>
      <c r="F68" s="189">
        <v>0</v>
      </c>
    </row>
    <row r="69" spans="1:6" s="1" customFormat="1" ht="12.75">
      <c r="A69" s="124" t="s">
        <v>341</v>
      </c>
      <c r="B69" s="124"/>
      <c r="C69" s="125" t="s">
        <v>255</v>
      </c>
      <c r="D69" s="191">
        <f>D70+D71</f>
        <v>100000</v>
      </c>
      <c r="E69" s="191">
        <f>E70+E71</f>
        <v>100000</v>
      </c>
      <c r="F69" s="191">
        <v>0</v>
      </c>
    </row>
    <row r="70" spans="1:6" ht="12.75">
      <c r="A70" s="118"/>
      <c r="B70" s="118" t="s">
        <v>342</v>
      </c>
      <c r="C70" s="119" t="s">
        <v>256</v>
      </c>
      <c r="D70" s="192">
        <v>4000</v>
      </c>
      <c r="E70" s="189">
        <v>4000</v>
      </c>
      <c r="F70" s="186">
        <v>0</v>
      </c>
    </row>
    <row r="71" spans="1:6" ht="12.75">
      <c r="A71" s="118"/>
      <c r="B71" s="118" t="s">
        <v>343</v>
      </c>
      <c r="C71" s="119" t="s">
        <v>257</v>
      </c>
      <c r="D71" s="192">
        <v>96000</v>
      </c>
      <c r="E71" s="189">
        <v>96000</v>
      </c>
      <c r="F71" s="186">
        <v>0</v>
      </c>
    </row>
    <row r="72" spans="1:6" s="1" customFormat="1" ht="12.75">
      <c r="A72" s="124" t="s">
        <v>252</v>
      </c>
      <c r="B72" s="124"/>
      <c r="C72" s="125" t="s">
        <v>253</v>
      </c>
      <c r="D72" s="191">
        <f>D74+D77+D78+D79+D80+D81+D82+D83+D84</f>
        <v>1264264</v>
      </c>
      <c r="E72" s="191">
        <f>E74+E77+E78+E79+E80+E81+E82+E83+E84</f>
        <v>1264264</v>
      </c>
      <c r="F72" s="191">
        <f>F73+F76+F77+F78+F79+F81+F84+F80+F74+F75+F83+F82</f>
        <v>0</v>
      </c>
    </row>
    <row r="73" spans="1:6" ht="19.5" customHeight="1" hidden="1">
      <c r="A73" s="118"/>
      <c r="B73" s="118" t="s">
        <v>430</v>
      </c>
      <c r="C73" s="119" t="s">
        <v>431</v>
      </c>
      <c r="D73" s="192">
        <f aca="true" t="shared" si="0" ref="D73:D79">E73+F73</f>
        <v>0</v>
      </c>
      <c r="E73" s="189">
        <v>0</v>
      </c>
      <c r="F73" s="186">
        <v>0</v>
      </c>
    </row>
    <row r="74" spans="1:6" ht="12.75">
      <c r="A74" s="118"/>
      <c r="B74" s="118" t="s">
        <v>413</v>
      </c>
      <c r="C74" s="119" t="s">
        <v>432</v>
      </c>
      <c r="D74" s="192">
        <v>6900</v>
      </c>
      <c r="E74" s="189">
        <v>6900</v>
      </c>
      <c r="F74" s="186">
        <v>0</v>
      </c>
    </row>
    <row r="75" spans="1:6" ht="19.5" customHeight="1" hidden="1">
      <c r="A75" s="118"/>
      <c r="B75" s="118" t="s">
        <v>445</v>
      </c>
      <c r="C75" s="119" t="s">
        <v>446</v>
      </c>
      <c r="D75" s="192">
        <f>E75+F75</f>
        <v>0</v>
      </c>
      <c r="E75" s="189">
        <v>0</v>
      </c>
      <c r="F75" s="186">
        <v>0</v>
      </c>
    </row>
    <row r="76" spans="1:6" ht="27.75" customHeight="1" hidden="1">
      <c r="A76" s="118"/>
      <c r="B76" s="118" t="s">
        <v>350</v>
      </c>
      <c r="C76" s="126" t="s">
        <v>435</v>
      </c>
      <c r="D76" s="192">
        <f t="shared" si="0"/>
        <v>0</v>
      </c>
      <c r="E76" s="189">
        <v>0</v>
      </c>
      <c r="F76" s="186">
        <v>0</v>
      </c>
    </row>
    <row r="77" spans="1:6" ht="38.25">
      <c r="A77" s="118"/>
      <c r="B77" s="179" t="s">
        <v>344</v>
      </c>
      <c r="C77" s="126" t="s">
        <v>436</v>
      </c>
      <c r="D77" s="320">
        <v>17100</v>
      </c>
      <c r="E77" s="342">
        <v>17100</v>
      </c>
      <c r="F77" s="176">
        <v>0</v>
      </c>
    </row>
    <row r="78" spans="1:6" ht="12.75">
      <c r="A78" s="118"/>
      <c r="B78" s="118" t="s">
        <v>345</v>
      </c>
      <c r="C78" s="126" t="s">
        <v>500</v>
      </c>
      <c r="D78" s="192">
        <v>450000</v>
      </c>
      <c r="E78" s="189">
        <v>450000</v>
      </c>
      <c r="F78" s="186">
        <v>0</v>
      </c>
    </row>
    <row r="79" spans="1:6" ht="12.75">
      <c r="A79" s="118"/>
      <c r="B79" s="118" t="s">
        <v>346</v>
      </c>
      <c r="C79" s="126" t="s">
        <v>347</v>
      </c>
      <c r="D79" s="192">
        <f t="shared" si="0"/>
        <v>3000</v>
      </c>
      <c r="E79" s="189">
        <v>3000</v>
      </c>
      <c r="F79" s="186">
        <v>0</v>
      </c>
    </row>
    <row r="80" spans="1:6" ht="12.75">
      <c r="A80" s="118"/>
      <c r="B80" s="118" t="s">
        <v>383</v>
      </c>
      <c r="C80" s="126" t="s">
        <v>384</v>
      </c>
      <c r="D80" s="192">
        <v>195961</v>
      </c>
      <c r="E80" s="189">
        <v>195961</v>
      </c>
      <c r="F80" s="186">
        <v>0</v>
      </c>
    </row>
    <row r="81" spans="1:6" ht="12.75">
      <c r="A81" s="118"/>
      <c r="B81" s="118" t="s">
        <v>348</v>
      </c>
      <c r="C81" s="126" t="s">
        <v>349</v>
      </c>
      <c r="D81" s="192">
        <v>529293</v>
      </c>
      <c r="E81" s="189">
        <v>529293</v>
      </c>
      <c r="F81" s="186">
        <v>0</v>
      </c>
    </row>
    <row r="82" spans="1:6" ht="12.75">
      <c r="A82" s="118"/>
      <c r="B82" s="118" t="s">
        <v>525</v>
      </c>
      <c r="C82" s="126" t="s">
        <v>526</v>
      </c>
      <c r="D82" s="192">
        <v>21746</v>
      </c>
      <c r="E82" s="189">
        <v>21746</v>
      </c>
      <c r="F82" s="186">
        <v>0</v>
      </c>
    </row>
    <row r="83" spans="1:6" ht="12.75">
      <c r="A83" s="118"/>
      <c r="B83" s="118" t="s">
        <v>498</v>
      </c>
      <c r="C83" s="126" t="s">
        <v>499</v>
      </c>
      <c r="D83" s="192">
        <v>34000</v>
      </c>
      <c r="E83" s="189">
        <v>34000</v>
      </c>
      <c r="F83" s="186">
        <v>0</v>
      </c>
    </row>
    <row r="84" spans="1:6" ht="12.75">
      <c r="A84" s="118"/>
      <c r="B84" s="118" t="s">
        <v>351</v>
      </c>
      <c r="C84" s="126" t="s">
        <v>282</v>
      </c>
      <c r="D84" s="192">
        <v>6264</v>
      </c>
      <c r="E84" s="189">
        <v>6264</v>
      </c>
      <c r="F84" s="186">
        <v>0</v>
      </c>
    </row>
    <row r="85" spans="1:6" s="1" customFormat="1" ht="12.75">
      <c r="A85" s="124" t="s">
        <v>352</v>
      </c>
      <c r="B85" s="124"/>
      <c r="C85" s="111" t="s">
        <v>353</v>
      </c>
      <c r="D85" s="191">
        <v>334948</v>
      </c>
      <c r="E85" s="191">
        <f>E86+E87+E88+E89</f>
        <v>334948</v>
      </c>
      <c r="F85" s="191">
        <f>F86+F88+F89+F87</f>
        <v>0</v>
      </c>
    </row>
    <row r="86" spans="1:6" ht="12.75">
      <c r="A86" s="118"/>
      <c r="B86" s="118" t="s">
        <v>354</v>
      </c>
      <c r="C86" s="126" t="s">
        <v>355</v>
      </c>
      <c r="D86" s="192">
        <v>271314</v>
      </c>
      <c r="E86" s="189">
        <v>271314</v>
      </c>
      <c r="F86" s="186">
        <v>0</v>
      </c>
    </row>
    <row r="87" spans="1:6" ht="12.75">
      <c r="A87" s="118"/>
      <c r="B87" s="118" t="s">
        <v>447</v>
      </c>
      <c r="C87" s="126" t="s">
        <v>501</v>
      </c>
      <c r="D87" s="192">
        <v>60180</v>
      </c>
      <c r="E87" s="189">
        <v>60180</v>
      </c>
      <c r="F87" s="186">
        <v>0</v>
      </c>
    </row>
    <row r="88" spans="1:6" ht="12.75">
      <c r="A88" s="118"/>
      <c r="B88" s="118" t="s">
        <v>356</v>
      </c>
      <c r="C88" s="126" t="s">
        <v>336</v>
      </c>
      <c r="D88" s="192">
        <v>1454</v>
      </c>
      <c r="E88" s="189">
        <v>1454</v>
      </c>
      <c r="F88" s="186">
        <v>0</v>
      </c>
    </row>
    <row r="89" spans="1:6" ht="12.75">
      <c r="A89" s="118"/>
      <c r="B89" s="118" t="s">
        <v>357</v>
      </c>
      <c r="C89" s="126" t="s">
        <v>282</v>
      </c>
      <c r="D89" s="192">
        <v>2000</v>
      </c>
      <c r="E89" s="189">
        <v>2000</v>
      </c>
      <c r="F89" s="186">
        <v>0</v>
      </c>
    </row>
    <row r="90" spans="1:6" s="1" customFormat="1" ht="12.75">
      <c r="A90" s="124" t="s">
        <v>496</v>
      </c>
      <c r="B90" s="124"/>
      <c r="C90" s="111" t="s">
        <v>489</v>
      </c>
      <c r="D90" s="191">
        <f>D91+D92+D93+D95+D96</f>
        <v>8796199</v>
      </c>
      <c r="E90" s="191">
        <f>E91+E92+E93+E95+E96</f>
        <v>8796199</v>
      </c>
      <c r="F90" s="191">
        <f>F91+F92+F93+F94+F95</f>
        <v>0</v>
      </c>
    </row>
    <row r="91" spans="1:6" ht="12.75">
      <c r="A91" s="118"/>
      <c r="B91" s="118" t="s">
        <v>502</v>
      </c>
      <c r="C91" s="126" t="s">
        <v>490</v>
      </c>
      <c r="D91" s="192">
        <v>6749000</v>
      </c>
      <c r="E91" s="189">
        <v>6749000</v>
      </c>
      <c r="F91" s="186">
        <v>0</v>
      </c>
    </row>
    <row r="92" spans="1:6" ht="25.5">
      <c r="A92" s="118"/>
      <c r="B92" s="179" t="s">
        <v>503</v>
      </c>
      <c r="C92" s="126" t="s">
        <v>435</v>
      </c>
      <c r="D92" s="320">
        <v>1684000</v>
      </c>
      <c r="E92" s="342">
        <v>1684000</v>
      </c>
      <c r="F92" s="176">
        <v>0</v>
      </c>
    </row>
    <row r="93" spans="1:6" ht="12.75">
      <c r="A93" s="118"/>
      <c r="B93" s="118" t="s">
        <v>504</v>
      </c>
      <c r="C93" s="126" t="s">
        <v>446</v>
      </c>
      <c r="D93" s="192">
        <v>278199</v>
      </c>
      <c r="E93" s="189">
        <v>278199</v>
      </c>
      <c r="F93" s="186">
        <v>0</v>
      </c>
    </row>
    <row r="94" spans="1:6" ht="12.75" hidden="1">
      <c r="A94" s="118"/>
      <c r="B94" s="118" t="s">
        <v>505</v>
      </c>
      <c r="C94" s="126" t="s">
        <v>507</v>
      </c>
      <c r="D94" s="192">
        <f>E94+F94</f>
        <v>0</v>
      </c>
      <c r="E94" s="189">
        <v>0</v>
      </c>
      <c r="F94" s="186">
        <v>0</v>
      </c>
    </row>
    <row r="95" spans="1:6" ht="12.75">
      <c r="A95" s="118"/>
      <c r="B95" s="118" t="s">
        <v>506</v>
      </c>
      <c r="C95" s="126" t="s">
        <v>431</v>
      </c>
      <c r="D95" s="192">
        <v>80000</v>
      </c>
      <c r="E95" s="189">
        <v>80000</v>
      </c>
      <c r="F95" s="186">
        <v>0</v>
      </c>
    </row>
    <row r="96" spans="1:6" ht="51">
      <c r="A96" s="118"/>
      <c r="B96" s="341" t="s">
        <v>535</v>
      </c>
      <c r="C96" s="112" t="s">
        <v>536</v>
      </c>
      <c r="D96" s="320">
        <v>5000</v>
      </c>
      <c r="E96" s="342">
        <v>5000</v>
      </c>
      <c r="F96" s="176">
        <v>0</v>
      </c>
    </row>
    <row r="97" spans="1:6" s="1" customFormat="1" ht="12.75">
      <c r="A97" s="124" t="s">
        <v>358</v>
      </c>
      <c r="B97" s="124"/>
      <c r="C97" s="111" t="s">
        <v>359</v>
      </c>
      <c r="D97" s="191">
        <f>E97+F97</f>
        <v>1111100</v>
      </c>
      <c r="E97" s="191">
        <f>E99+E100+E101+E102+E103+E104</f>
        <v>1111100</v>
      </c>
      <c r="F97" s="191">
        <f>F98+F99+F102+F103+F100</f>
        <v>0</v>
      </c>
    </row>
    <row r="98" spans="1:6" s="1" customFormat="1" ht="18.75" customHeight="1" hidden="1">
      <c r="A98" s="124"/>
      <c r="B98" s="127" t="s">
        <v>433</v>
      </c>
      <c r="C98" s="112" t="s">
        <v>434</v>
      </c>
      <c r="D98" s="192">
        <f>E98+F98</f>
        <v>0</v>
      </c>
      <c r="E98" s="192">
        <v>0</v>
      </c>
      <c r="F98" s="192">
        <v>0</v>
      </c>
    </row>
    <row r="99" spans="1:6" ht="12.75">
      <c r="A99" s="118"/>
      <c r="B99" s="118" t="s">
        <v>360</v>
      </c>
      <c r="C99" s="126" t="s">
        <v>361</v>
      </c>
      <c r="D99" s="192">
        <v>314100</v>
      </c>
      <c r="E99" s="189">
        <v>314100</v>
      </c>
      <c r="F99" s="186">
        <v>0</v>
      </c>
    </row>
    <row r="100" spans="1:6" ht="12.75">
      <c r="A100" s="118"/>
      <c r="B100" s="118" t="s">
        <v>508</v>
      </c>
      <c r="C100" s="126" t="s">
        <v>509</v>
      </c>
      <c r="D100" s="192">
        <v>45000</v>
      </c>
      <c r="E100" s="189">
        <v>45000</v>
      </c>
      <c r="F100" s="186">
        <v>0</v>
      </c>
    </row>
    <row r="101" spans="1:6" ht="12.75">
      <c r="A101" s="118"/>
      <c r="B101" s="118" t="s">
        <v>567</v>
      </c>
      <c r="C101" s="126" t="s">
        <v>568</v>
      </c>
      <c r="D101" s="192">
        <v>13000</v>
      </c>
      <c r="E101" s="189">
        <v>13000</v>
      </c>
      <c r="F101" s="186">
        <v>0</v>
      </c>
    </row>
    <row r="102" spans="1:6" ht="12.75">
      <c r="A102" s="118"/>
      <c r="B102" s="118" t="s">
        <v>362</v>
      </c>
      <c r="C102" s="126" t="s">
        <v>363</v>
      </c>
      <c r="D102" s="192">
        <v>675000</v>
      </c>
      <c r="E102" s="189">
        <v>675000</v>
      </c>
      <c r="F102" s="186">
        <v>0</v>
      </c>
    </row>
    <row r="103" spans="1:6" ht="12.75">
      <c r="A103" s="118"/>
      <c r="B103" s="118" t="s">
        <v>561</v>
      </c>
      <c r="C103" s="126" t="s">
        <v>566</v>
      </c>
      <c r="D103" s="192">
        <v>6000</v>
      </c>
      <c r="E103" s="189">
        <v>6000</v>
      </c>
      <c r="F103" s="186">
        <v>0</v>
      </c>
    </row>
    <row r="104" spans="1:6" ht="12.75">
      <c r="A104" s="118"/>
      <c r="B104" s="118" t="s">
        <v>420</v>
      </c>
      <c r="C104" s="119" t="s">
        <v>282</v>
      </c>
      <c r="D104" s="192">
        <v>58000</v>
      </c>
      <c r="E104" s="189">
        <v>58000</v>
      </c>
      <c r="F104" s="186">
        <v>0</v>
      </c>
    </row>
    <row r="105" spans="1:6" s="1" customFormat="1" ht="12.75">
      <c r="A105" s="124" t="s">
        <v>364</v>
      </c>
      <c r="B105" s="124"/>
      <c r="C105" s="111" t="s">
        <v>365</v>
      </c>
      <c r="D105" s="191">
        <f>E105+F105</f>
        <v>699547</v>
      </c>
      <c r="E105" s="191">
        <f>E106+E107+E108+E109</f>
        <v>509547</v>
      </c>
      <c r="F105" s="191">
        <v>190000</v>
      </c>
    </row>
    <row r="106" spans="1:6" s="6" customFormat="1" ht="12.75">
      <c r="A106" s="127"/>
      <c r="B106" s="127" t="s">
        <v>510</v>
      </c>
      <c r="C106" s="112" t="s">
        <v>511</v>
      </c>
      <c r="D106" s="192">
        <v>25000</v>
      </c>
      <c r="E106" s="189">
        <v>25000</v>
      </c>
      <c r="F106" s="186">
        <v>0</v>
      </c>
    </row>
    <row r="107" spans="1:6" ht="12.75">
      <c r="A107" s="118"/>
      <c r="B107" s="118" t="s">
        <v>366</v>
      </c>
      <c r="C107" s="119" t="s">
        <v>367</v>
      </c>
      <c r="D107" s="192">
        <v>396547</v>
      </c>
      <c r="E107" s="189">
        <v>396547</v>
      </c>
      <c r="F107" s="186">
        <v>0</v>
      </c>
    </row>
    <row r="108" spans="1:6" ht="12.75">
      <c r="A108" s="118"/>
      <c r="B108" s="118" t="s">
        <v>394</v>
      </c>
      <c r="C108" s="119" t="s">
        <v>444</v>
      </c>
      <c r="D108" s="192">
        <v>240000</v>
      </c>
      <c r="E108" s="189">
        <v>50000</v>
      </c>
      <c r="F108" s="186">
        <v>190000</v>
      </c>
    </row>
    <row r="109" spans="1:6" ht="12.75">
      <c r="A109" s="118"/>
      <c r="B109" s="118" t="s">
        <v>512</v>
      </c>
      <c r="C109" s="119" t="s">
        <v>282</v>
      </c>
      <c r="D109" s="192">
        <v>38000</v>
      </c>
      <c r="E109" s="189">
        <v>38000</v>
      </c>
      <c r="F109" s="186">
        <v>0</v>
      </c>
    </row>
    <row r="110" spans="1:6" ht="12.75">
      <c r="A110" s="124" t="s">
        <v>386</v>
      </c>
      <c r="B110" s="124"/>
      <c r="C110" s="111" t="s">
        <v>419</v>
      </c>
      <c r="D110" s="191">
        <f>E110+F110</f>
        <v>784519</v>
      </c>
      <c r="E110" s="191">
        <f>E111+E112</f>
        <v>784519</v>
      </c>
      <c r="F110" s="191">
        <f>F112+F111</f>
        <v>0</v>
      </c>
    </row>
    <row r="111" spans="1:6" ht="12.75">
      <c r="A111" s="124"/>
      <c r="B111" s="118" t="s">
        <v>459</v>
      </c>
      <c r="C111" s="119" t="s">
        <v>460</v>
      </c>
      <c r="D111" s="192">
        <v>604519</v>
      </c>
      <c r="E111" s="189">
        <v>604519</v>
      </c>
      <c r="F111" s="186">
        <v>0</v>
      </c>
    </row>
    <row r="112" spans="1:6" ht="12.75">
      <c r="A112" s="118"/>
      <c r="B112" s="118" t="s">
        <v>395</v>
      </c>
      <c r="C112" s="119" t="s">
        <v>437</v>
      </c>
      <c r="D112" s="192">
        <v>180000</v>
      </c>
      <c r="E112" s="189">
        <v>180000</v>
      </c>
      <c r="F112" s="186">
        <v>0</v>
      </c>
    </row>
    <row r="113" spans="1:6" s="18" customFormat="1" ht="12.75">
      <c r="A113" s="407" t="s">
        <v>28</v>
      </c>
      <c r="B113" s="428"/>
      <c r="C113" s="408"/>
      <c r="D113" s="122">
        <f>D10+D15+D17+D23+D29+D36+D44+D50+D52+D56+D69+D72+D85+D97+D105+D110+D38+D25+D40+D90+D42</f>
        <v>38553675</v>
      </c>
      <c r="E113" s="122">
        <f>E10+E15+E17+E23+E29+E36+E44+E50+E52+E56+E69+E72+E85+E97+E105+E110+E38+E25+E40+E90+E42</f>
        <v>34638649</v>
      </c>
      <c r="F113" s="122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7"/>
      <c r="B115" s="117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92" t="s">
        <v>114</v>
      </c>
      <c r="B4" s="492"/>
      <c r="C4" s="492"/>
      <c r="D4" s="53"/>
      <c r="E4" s="53"/>
      <c r="F4" s="53"/>
      <c r="G4" s="53"/>
      <c r="H4" s="53"/>
      <c r="I4" s="53"/>
      <c r="J4" s="53"/>
    </row>
    <row r="5" spans="1:7" ht="19.5" customHeight="1">
      <c r="A5" s="492" t="s">
        <v>115</v>
      </c>
      <c r="B5" s="492"/>
      <c r="C5" s="492"/>
      <c r="D5" s="53"/>
      <c r="E5" s="53"/>
      <c r="F5" s="53"/>
      <c r="G5" s="53"/>
    </row>
    <row r="7" ht="12.75">
      <c r="C7" s="45"/>
    </row>
    <row r="8" spans="1:10" ht="19.5" customHeight="1">
      <c r="A8" s="23" t="s">
        <v>35</v>
      </c>
      <c r="B8" s="23" t="s">
        <v>102</v>
      </c>
      <c r="C8" s="23" t="s">
        <v>113</v>
      </c>
      <c r="D8" s="75"/>
      <c r="E8" s="75"/>
      <c r="F8" s="75"/>
      <c r="G8" s="75"/>
      <c r="H8" s="75"/>
      <c r="I8" s="76"/>
      <c r="J8" s="76"/>
    </row>
    <row r="9" spans="1:10" ht="19.5" customHeight="1">
      <c r="A9" s="77" t="s">
        <v>89</v>
      </c>
      <c r="B9" s="78" t="s">
        <v>106</v>
      </c>
      <c r="C9" s="77"/>
      <c r="D9" s="75"/>
      <c r="E9" s="75"/>
      <c r="F9" s="75"/>
      <c r="G9" s="75"/>
      <c r="H9" s="75"/>
      <c r="I9" s="76"/>
      <c r="J9" s="76"/>
    </row>
    <row r="10" spans="1:10" ht="19.5" customHeight="1">
      <c r="A10" s="77" t="s">
        <v>90</v>
      </c>
      <c r="B10" s="78" t="s">
        <v>107</v>
      </c>
      <c r="C10" s="77"/>
      <c r="D10" s="75"/>
      <c r="E10" s="75"/>
      <c r="F10" s="75"/>
      <c r="G10" s="75"/>
      <c r="H10" s="75"/>
      <c r="I10" s="76"/>
      <c r="J10" s="76"/>
    </row>
    <row r="11" spans="1:10" ht="19.5" customHeight="1">
      <c r="A11" s="79" t="s">
        <v>38</v>
      </c>
      <c r="B11" s="87"/>
      <c r="C11" s="79"/>
      <c r="D11" s="75"/>
      <c r="E11" s="75"/>
      <c r="F11" s="75"/>
      <c r="G11" s="75"/>
      <c r="H11" s="75"/>
      <c r="I11" s="76"/>
      <c r="J11" s="76"/>
    </row>
    <row r="12" spans="1:10" ht="19.5" customHeight="1">
      <c r="A12" s="80" t="s">
        <v>40</v>
      </c>
      <c r="B12" s="85"/>
      <c r="C12" s="80"/>
      <c r="D12" s="75"/>
      <c r="E12" s="75"/>
      <c r="F12" s="75"/>
      <c r="G12" s="75"/>
      <c r="H12" s="75"/>
      <c r="I12" s="76"/>
      <c r="J12" s="76"/>
    </row>
    <row r="13" spans="1:10" ht="19.5" customHeight="1">
      <c r="A13" s="81" t="s">
        <v>42</v>
      </c>
      <c r="B13" s="82"/>
      <c r="C13" s="81"/>
      <c r="D13" s="75"/>
      <c r="E13" s="75"/>
      <c r="F13" s="75"/>
      <c r="G13" s="75"/>
      <c r="H13" s="75"/>
      <c r="I13" s="76"/>
      <c r="J13" s="76"/>
    </row>
    <row r="14" spans="1:10" ht="19.5" customHeight="1">
      <c r="A14" s="77" t="s">
        <v>105</v>
      </c>
      <c r="B14" s="78" t="s">
        <v>41</v>
      </c>
      <c r="C14" s="77"/>
      <c r="D14" s="75"/>
      <c r="E14" s="75"/>
      <c r="F14" s="75"/>
      <c r="G14" s="75"/>
      <c r="H14" s="75"/>
      <c r="I14" s="76"/>
      <c r="J14" s="76"/>
    </row>
    <row r="15" spans="1:10" ht="19.5" customHeight="1">
      <c r="A15" s="83" t="s">
        <v>38</v>
      </c>
      <c r="B15" s="84" t="s">
        <v>110</v>
      </c>
      <c r="C15" s="83"/>
      <c r="D15" s="75"/>
      <c r="E15" s="75"/>
      <c r="F15" s="75"/>
      <c r="G15" s="75"/>
      <c r="H15" s="75"/>
      <c r="I15" s="76"/>
      <c r="J15" s="76"/>
    </row>
    <row r="16" spans="1:10" ht="15" customHeight="1">
      <c r="A16" s="80"/>
      <c r="B16" s="85"/>
      <c r="C16" s="80"/>
      <c r="D16" s="75"/>
      <c r="E16" s="75"/>
      <c r="F16" s="75"/>
      <c r="G16" s="75"/>
      <c r="H16" s="75"/>
      <c r="I16" s="76"/>
      <c r="J16" s="76"/>
    </row>
    <row r="17" spans="1:10" ht="15" customHeight="1">
      <c r="A17" s="80"/>
      <c r="B17" s="85"/>
      <c r="C17" s="80"/>
      <c r="D17" s="75"/>
      <c r="E17" s="75"/>
      <c r="F17" s="75"/>
      <c r="G17" s="75"/>
      <c r="H17" s="75"/>
      <c r="I17" s="76"/>
      <c r="J17" s="76"/>
    </row>
    <row r="18" spans="1:10" ht="19.5" customHeight="1">
      <c r="A18" s="80" t="s">
        <v>40</v>
      </c>
      <c r="B18" s="85" t="s">
        <v>111</v>
      </c>
      <c r="C18" s="80"/>
      <c r="D18" s="75"/>
      <c r="E18" s="75"/>
      <c r="F18" s="75"/>
      <c r="G18" s="75"/>
      <c r="H18" s="75"/>
      <c r="I18" s="76"/>
      <c r="J18" s="76"/>
    </row>
    <row r="19" spans="1:10" ht="15">
      <c r="A19" s="80"/>
      <c r="B19" s="88"/>
      <c r="C19" s="80"/>
      <c r="D19" s="75"/>
      <c r="E19" s="75"/>
      <c r="F19" s="75"/>
      <c r="G19" s="75"/>
      <c r="H19" s="75"/>
      <c r="I19" s="76"/>
      <c r="J19" s="76"/>
    </row>
    <row r="20" spans="1:10" ht="15" customHeight="1">
      <c r="A20" s="81"/>
      <c r="B20" s="86"/>
      <c r="C20" s="81"/>
      <c r="D20" s="75"/>
      <c r="E20" s="75"/>
      <c r="F20" s="75"/>
      <c r="G20" s="75"/>
      <c r="H20" s="75"/>
      <c r="I20" s="76"/>
      <c r="J20" s="76"/>
    </row>
    <row r="21" spans="1:10" ht="19.5" customHeight="1">
      <c r="A21" s="77" t="s">
        <v>112</v>
      </c>
      <c r="B21" s="78" t="s">
        <v>108</v>
      </c>
      <c r="C21" s="77"/>
      <c r="D21" s="75"/>
      <c r="E21" s="75"/>
      <c r="F21" s="75"/>
      <c r="G21" s="75"/>
      <c r="H21" s="75"/>
      <c r="I21" s="76"/>
      <c r="J21" s="76"/>
    </row>
    <row r="22" spans="1:10" ht="1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3" s="89" customFormat="1" ht="12.75">
      <c r="A23" s="493" t="s">
        <v>116</v>
      </c>
      <c r="B23" s="494"/>
      <c r="C23" s="494"/>
    </row>
    <row r="24" spans="1:10" ht="15">
      <c r="A24" s="75"/>
      <c r="B24" s="75"/>
      <c r="C24" s="75"/>
      <c r="D24" s="75"/>
      <c r="E24" s="75"/>
      <c r="F24" s="75"/>
      <c r="G24" s="75"/>
      <c r="H24" s="75"/>
      <c r="I24" s="76"/>
      <c r="J24" s="76"/>
    </row>
    <row r="25" spans="1:10" ht="15">
      <c r="A25" s="75"/>
      <c r="B25" s="75"/>
      <c r="C25" s="75"/>
      <c r="D25" s="75"/>
      <c r="E25" s="75"/>
      <c r="F25" s="75"/>
      <c r="G25" s="75"/>
      <c r="H25" s="75"/>
      <c r="I25" s="76"/>
      <c r="J25" s="76"/>
    </row>
    <row r="26" spans="1:10" ht="15">
      <c r="A26" s="75"/>
      <c r="B26" s="75"/>
      <c r="C26" s="75"/>
      <c r="D26" s="75"/>
      <c r="E26" s="75"/>
      <c r="F26" s="75"/>
      <c r="G26" s="75"/>
      <c r="H26" s="75"/>
      <c r="I26" s="76"/>
      <c r="J26" s="76"/>
    </row>
    <row r="27" spans="1:10" ht="15">
      <c r="A27" s="75"/>
      <c r="B27" s="75"/>
      <c r="C27" s="75"/>
      <c r="D27" s="75"/>
      <c r="E27" s="75"/>
      <c r="F27" s="75"/>
      <c r="G27" s="75"/>
      <c r="H27" s="75"/>
      <c r="I27" s="76"/>
      <c r="J27" s="76"/>
    </row>
    <row r="28" spans="1:10" ht="1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5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5">
      <c r="A31" s="76"/>
      <c r="B31" s="76"/>
      <c r="C31" s="76"/>
      <c r="D31" s="76"/>
      <c r="E31" s="76"/>
      <c r="F31" s="76"/>
      <c r="G31" s="76"/>
      <c r="H31" s="76"/>
      <c r="I31" s="76"/>
      <c r="J31" s="76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0" customWidth="1"/>
    <col min="7" max="7" width="8.57421875" style="130" customWidth="1"/>
    <col min="8" max="8" width="7.7109375" style="130" customWidth="1"/>
    <col min="9" max="9" width="7.140625" style="130" customWidth="1"/>
    <col min="10" max="10" width="7.8515625" style="130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76"/>
      <c r="B1" s="276"/>
      <c r="C1" s="276"/>
      <c r="D1" s="277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12.75" hidden="1">
      <c r="A2" s="276"/>
      <c r="B2" s="276"/>
      <c r="C2" s="276"/>
      <c r="D2" s="277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12.75" hidden="1">
      <c r="A3" s="276"/>
      <c r="B3" s="276"/>
      <c r="C3" s="276"/>
      <c r="D3" s="277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7" ht="12.75" hidden="1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</row>
    <row r="5" spans="1:17" ht="12.75" hidden="1">
      <c r="A5" s="276"/>
      <c r="B5" s="276"/>
      <c r="C5" s="276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</row>
    <row r="6" spans="1:17" s="90" customFormat="1" ht="12.75" hidden="1">
      <c r="A6" s="508"/>
      <c r="B6" s="508"/>
      <c r="C6" s="509"/>
      <c r="D6" s="510"/>
      <c r="E6" s="497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</row>
    <row r="7" spans="1:17" s="90" customFormat="1" ht="12.75" hidden="1">
      <c r="A7" s="508"/>
      <c r="B7" s="508"/>
      <c r="C7" s="509"/>
      <c r="D7" s="510"/>
      <c r="E7" s="497"/>
      <c r="F7" s="497"/>
      <c r="G7" s="497"/>
      <c r="H7" s="498"/>
      <c r="I7" s="498"/>
      <c r="J7" s="498"/>
      <c r="K7" s="498"/>
      <c r="L7" s="498"/>
      <c r="M7" s="498"/>
      <c r="N7" s="498"/>
      <c r="O7" s="498"/>
      <c r="P7" s="498"/>
      <c r="Q7" s="498"/>
    </row>
    <row r="8" spans="1:17" s="90" customFormat="1" ht="12.75" hidden="1">
      <c r="A8" s="508"/>
      <c r="B8" s="508"/>
      <c r="C8" s="509"/>
      <c r="D8" s="510"/>
      <c r="E8" s="497"/>
      <c r="F8" s="497"/>
      <c r="G8" s="497"/>
      <c r="H8" s="497"/>
      <c r="I8" s="498"/>
      <c r="J8" s="498"/>
      <c r="K8" s="498"/>
      <c r="L8" s="498"/>
      <c r="M8" s="498"/>
      <c r="N8" s="498"/>
      <c r="O8" s="498"/>
      <c r="P8" s="498"/>
      <c r="Q8" s="498"/>
    </row>
    <row r="9" spans="1:17" s="90" customFormat="1" ht="12.75" hidden="1">
      <c r="A9" s="508"/>
      <c r="B9" s="508"/>
      <c r="C9" s="509"/>
      <c r="D9" s="510"/>
      <c r="E9" s="497"/>
      <c r="F9" s="497"/>
      <c r="G9" s="497"/>
      <c r="H9" s="497"/>
      <c r="I9" s="498"/>
      <c r="J9" s="498"/>
      <c r="K9" s="498"/>
      <c r="L9" s="498"/>
      <c r="M9" s="498"/>
      <c r="N9" s="498"/>
      <c r="O9" s="498"/>
      <c r="P9" s="498"/>
      <c r="Q9" s="498"/>
    </row>
    <row r="10" spans="1:17" s="90" customFormat="1" ht="12.75" hidden="1">
      <c r="A10" s="508"/>
      <c r="B10" s="508"/>
      <c r="C10" s="509"/>
      <c r="D10" s="510"/>
      <c r="E10" s="497"/>
      <c r="F10" s="497"/>
      <c r="G10" s="497"/>
      <c r="H10" s="497"/>
      <c r="I10" s="497"/>
      <c r="J10" s="498"/>
      <c r="K10" s="498"/>
      <c r="L10" s="498"/>
      <c r="M10" s="497"/>
      <c r="N10" s="497"/>
      <c r="O10" s="497"/>
      <c r="P10" s="497"/>
      <c r="Q10" s="497"/>
    </row>
    <row r="11" spans="1:17" ht="12.75" hidden="1">
      <c r="A11" s="508"/>
      <c r="B11" s="508"/>
      <c r="C11" s="509"/>
      <c r="D11" s="510"/>
      <c r="E11" s="497"/>
      <c r="F11" s="497"/>
      <c r="G11" s="497"/>
      <c r="H11" s="497"/>
      <c r="I11" s="497"/>
      <c r="J11" s="279"/>
      <c r="K11" s="279"/>
      <c r="L11" s="279"/>
      <c r="M11" s="497"/>
      <c r="N11" s="279"/>
      <c r="O11" s="279"/>
      <c r="P11" s="279"/>
      <c r="Q11" s="279"/>
    </row>
    <row r="12" spans="1:17" ht="12.75" hidden="1">
      <c r="A12" s="280"/>
      <c r="B12" s="280"/>
      <c r="C12" s="280"/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</row>
    <row r="13" spans="1:17" ht="12.75" hidden="1">
      <c r="A13" s="283"/>
      <c r="B13" s="284"/>
      <c r="C13" s="499"/>
      <c r="D13" s="499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</row>
    <row r="14" spans="1:17" ht="12.75" hidden="1">
      <c r="A14" s="504"/>
      <c r="B14" s="286"/>
      <c r="C14" s="505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</row>
    <row r="15" spans="1:17" ht="12.75" hidden="1">
      <c r="A15" s="504"/>
      <c r="B15" s="28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</row>
    <row r="16" spans="1:17" ht="12.75" hidden="1">
      <c r="A16" s="504"/>
      <c r="B16" s="28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</row>
    <row r="17" spans="1:17" ht="12.75" hidden="1">
      <c r="A17" s="504"/>
      <c r="B17" s="28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</row>
    <row r="18" spans="1:17" ht="12.75" hidden="1">
      <c r="A18" s="504"/>
      <c r="B18" s="286"/>
      <c r="C18" s="276"/>
      <c r="D18" s="277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</row>
    <row r="19" spans="1:17" ht="12.75" hidden="1">
      <c r="A19" s="504"/>
      <c r="B19" s="286"/>
      <c r="C19" s="287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0" spans="1:17" ht="12.75" hidden="1">
      <c r="A20" s="504"/>
      <c r="B20" s="286"/>
      <c r="C20" s="287"/>
      <c r="D20" s="288"/>
      <c r="E20" s="278"/>
      <c r="F20" s="278"/>
      <c r="G20" s="278"/>
      <c r="H20" s="289"/>
      <c r="I20" s="289"/>
      <c r="J20" s="289"/>
      <c r="K20" s="289"/>
      <c r="L20" s="289"/>
      <c r="M20" s="289"/>
      <c r="N20" s="289"/>
      <c r="O20" s="289"/>
      <c r="P20" s="289"/>
      <c r="Q20" s="289"/>
    </row>
    <row r="21" spans="1:17" ht="12.75" hidden="1">
      <c r="A21" s="504"/>
      <c r="B21" s="286"/>
      <c r="C21" s="287"/>
      <c r="D21" s="288"/>
      <c r="E21" s="278"/>
      <c r="F21" s="278"/>
      <c r="G21" s="278"/>
      <c r="H21" s="289"/>
      <c r="I21" s="289"/>
      <c r="J21" s="289"/>
      <c r="K21" s="289"/>
      <c r="L21" s="289"/>
      <c r="M21" s="289"/>
      <c r="N21" s="289"/>
      <c r="O21" s="289"/>
      <c r="P21" s="289"/>
      <c r="Q21" s="289"/>
    </row>
    <row r="22" spans="1:17" ht="12.75" hidden="1">
      <c r="A22" s="504"/>
      <c r="B22" s="286"/>
      <c r="C22" s="287"/>
      <c r="D22" s="288"/>
      <c r="E22" s="278"/>
      <c r="F22" s="278"/>
      <c r="G22" s="278"/>
      <c r="H22" s="289"/>
      <c r="I22" s="289"/>
      <c r="J22" s="289"/>
      <c r="K22" s="289"/>
      <c r="L22" s="289"/>
      <c r="M22" s="289"/>
      <c r="N22" s="289"/>
      <c r="O22" s="289"/>
      <c r="P22" s="289"/>
      <c r="Q22" s="289"/>
    </row>
    <row r="23" spans="1:17" ht="12.75" hidden="1">
      <c r="A23" s="504"/>
      <c r="B23" s="286"/>
      <c r="C23" s="505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</row>
    <row r="24" spans="1:17" ht="12.75" hidden="1">
      <c r="A24" s="504"/>
      <c r="B24" s="28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</row>
    <row r="25" spans="1:17" ht="12.75" hidden="1">
      <c r="A25" s="504"/>
      <c r="B25" s="28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</row>
    <row r="26" spans="1:17" ht="12.75" hidden="1">
      <c r="A26" s="504"/>
      <c r="B26" s="28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</row>
    <row r="27" spans="1:17" ht="12.75" hidden="1">
      <c r="A27" s="504"/>
      <c r="B27" s="286"/>
      <c r="C27" s="276"/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</row>
    <row r="28" spans="1:17" ht="12.75" hidden="1">
      <c r="A28" s="504"/>
      <c r="B28" s="286"/>
      <c r="C28" s="287"/>
      <c r="D28" s="277"/>
      <c r="E28" s="278"/>
      <c r="F28" s="278"/>
      <c r="G28" s="278"/>
      <c r="H28" s="289"/>
      <c r="I28" s="289"/>
      <c r="J28" s="289"/>
      <c r="K28" s="289"/>
      <c r="L28" s="289"/>
      <c r="M28" s="289"/>
      <c r="N28" s="289"/>
      <c r="O28" s="289"/>
      <c r="P28" s="289"/>
      <c r="Q28" s="289"/>
    </row>
    <row r="29" spans="1:17" ht="12.75" hidden="1">
      <c r="A29" s="504"/>
      <c r="B29" s="286"/>
      <c r="C29" s="287"/>
      <c r="D29" s="288"/>
      <c r="E29" s="278"/>
      <c r="F29" s="278"/>
      <c r="G29" s="278"/>
      <c r="H29" s="289"/>
      <c r="I29" s="289"/>
      <c r="J29" s="289"/>
      <c r="K29" s="289"/>
      <c r="L29" s="289"/>
      <c r="M29" s="289"/>
      <c r="N29" s="289"/>
      <c r="O29" s="289"/>
      <c r="P29" s="289"/>
      <c r="Q29" s="289"/>
    </row>
    <row r="30" spans="1:17" ht="12.75" hidden="1">
      <c r="A30" s="504"/>
      <c r="B30" s="286"/>
      <c r="C30" s="287"/>
      <c r="D30" s="288"/>
      <c r="E30" s="278"/>
      <c r="F30" s="278"/>
      <c r="G30" s="278"/>
      <c r="H30" s="289"/>
      <c r="I30" s="289"/>
      <c r="J30" s="289"/>
      <c r="K30" s="289"/>
      <c r="L30" s="289"/>
      <c r="M30" s="289"/>
      <c r="N30" s="289"/>
      <c r="O30" s="289"/>
      <c r="P30" s="289"/>
      <c r="Q30" s="289"/>
    </row>
    <row r="31" spans="1:17" ht="12.75" hidden="1">
      <c r="A31" s="504"/>
      <c r="B31" s="286"/>
      <c r="C31" s="287"/>
      <c r="D31" s="288"/>
      <c r="E31" s="278"/>
      <c r="F31" s="278"/>
      <c r="G31" s="278"/>
      <c r="H31" s="289"/>
      <c r="I31" s="289"/>
      <c r="J31" s="289"/>
      <c r="K31" s="289"/>
      <c r="L31" s="289"/>
      <c r="M31" s="289"/>
      <c r="N31" s="289"/>
      <c r="O31" s="289"/>
      <c r="P31" s="289"/>
      <c r="Q31" s="289"/>
    </row>
    <row r="32" spans="1:17" ht="12.75" hidden="1">
      <c r="A32" s="290"/>
      <c r="B32" s="286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</row>
    <row r="33" spans="1:17" ht="12.75" hidden="1">
      <c r="A33" s="283"/>
      <c r="B33" s="284"/>
      <c r="C33" s="499"/>
      <c r="D33" s="499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</row>
    <row r="34" spans="1:17" ht="12.75" hidden="1">
      <c r="A34" s="504"/>
      <c r="B34" s="286"/>
      <c r="C34" s="505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</row>
    <row r="35" spans="1:17" ht="12.75" hidden="1">
      <c r="A35" s="504"/>
      <c r="B35" s="28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</row>
    <row r="36" spans="1:17" ht="12.75" hidden="1">
      <c r="A36" s="504"/>
      <c r="B36" s="28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</row>
    <row r="37" spans="1:17" ht="12.75" hidden="1">
      <c r="A37" s="504"/>
      <c r="B37" s="28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</row>
    <row r="38" spans="1:17" ht="12.75" hidden="1">
      <c r="A38" s="504"/>
      <c r="B38" s="286"/>
      <c r="C38" s="276"/>
      <c r="D38" s="277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</row>
    <row r="39" spans="1:17" ht="12.75" hidden="1">
      <c r="A39" s="504"/>
      <c r="B39" s="286"/>
      <c r="C39" s="287"/>
      <c r="D39" s="288"/>
      <c r="E39" s="278"/>
      <c r="F39" s="278"/>
      <c r="G39" s="278"/>
      <c r="H39" s="289"/>
      <c r="I39" s="289"/>
      <c r="J39" s="289"/>
      <c r="K39" s="289"/>
      <c r="L39" s="289"/>
      <c r="M39" s="289"/>
      <c r="N39" s="289"/>
      <c r="O39" s="289"/>
      <c r="P39" s="289"/>
      <c r="Q39" s="289"/>
    </row>
    <row r="40" spans="1:17" ht="12.75" hidden="1">
      <c r="A40" s="504"/>
      <c r="B40" s="286"/>
      <c r="C40" s="287"/>
      <c r="D40" s="288"/>
      <c r="E40" s="278"/>
      <c r="F40" s="278"/>
      <c r="G40" s="278"/>
      <c r="H40" s="289"/>
      <c r="I40" s="289"/>
      <c r="J40" s="289"/>
      <c r="K40" s="289"/>
      <c r="L40" s="289"/>
      <c r="M40" s="289"/>
      <c r="N40" s="289"/>
      <c r="O40" s="289"/>
      <c r="P40" s="289"/>
      <c r="Q40" s="289"/>
    </row>
    <row r="41" spans="1:17" ht="12.75" hidden="1">
      <c r="A41" s="504"/>
      <c r="B41" s="286"/>
      <c r="C41" s="287"/>
      <c r="D41" s="288"/>
      <c r="E41" s="278"/>
      <c r="F41" s="278"/>
      <c r="G41" s="278"/>
      <c r="H41" s="289"/>
      <c r="I41" s="289"/>
      <c r="J41" s="289"/>
      <c r="K41" s="289"/>
      <c r="L41" s="289"/>
      <c r="M41" s="289"/>
      <c r="N41" s="289"/>
      <c r="O41" s="289"/>
      <c r="P41" s="289"/>
      <c r="Q41" s="289"/>
    </row>
    <row r="42" spans="1:17" ht="12.75" hidden="1">
      <c r="A42" s="504"/>
      <c r="B42" s="286"/>
      <c r="C42" s="287"/>
      <c r="D42" s="288"/>
      <c r="E42" s="278"/>
      <c r="F42" s="278"/>
      <c r="G42" s="278"/>
      <c r="H42" s="289"/>
      <c r="I42" s="289"/>
      <c r="J42" s="289"/>
      <c r="K42" s="289"/>
      <c r="L42" s="289"/>
      <c r="M42" s="289"/>
      <c r="N42" s="289"/>
      <c r="O42" s="289"/>
      <c r="P42" s="289"/>
      <c r="Q42" s="289"/>
    </row>
    <row r="43" spans="1:17" ht="12.75" hidden="1">
      <c r="A43" s="290"/>
      <c r="B43" s="286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</row>
    <row r="44" spans="1:17" ht="12.75" hidden="1">
      <c r="A44" s="504"/>
      <c r="B44" s="286"/>
      <c r="C44" s="505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</row>
    <row r="45" spans="1:17" ht="12.75" hidden="1">
      <c r="A45" s="504"/>
      <c r="B45" s="286"/>
      <c r="C45" s="506"/>
      <c r="D45" s="506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</row>
    <row r="46" spans="1:17" ht="12.75" hidden="1">
      <c r="A46" s="504"/>
      <c r="B46" s="286"/>
      <c r="C46" s="506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</row>
    <row r="47" spans="1:17" ht="12.75" hidden="1">
      <c r="A47" s="504"/>
      <c r="B47" s="286"/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</row>
    <row r="48" spans="1:17" ht="12.75" hidden="1">
      <c r="A48" s="504"/>
      <c r="B48" s="286"/>
      <c r="C48" s="276"/>
      <c r="D48" s="277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</row>
    <row r="49" spans="1:17" ht="12.75" hidden="1">
      <c r="A49" s="504"/>
      <c r="B49" s="286"/>
      <c r="C49" s="287"/>
      <c r="D49" s="288"/>
      <c r="E49" s="278"/>
      <c r="F49" s="278"/>
      <c r="G49" s="278"/>
      <c r="H49" s="289"/>
      <c r="I49" s="289"/>
      <c r="J49" s="289"/>
      <c r="K49" s="289"/>
      <c r="L49" s="289"/>
      <c r="M49" s="289"/>
      <c r="N49" s="289"/>
      <c r="O49" s="289"/>
      <c r="P49" s="289"/>
      <c r="Q49" s="289"/>
    </row>
    <row r="50" spans="1:17" ht="12.75" hidden="1">
      <c r="A50" s="504"/>
      <c r="B50" s="286"/>
      <c r="C50" s="287"/>
      <c r="D50" s="288"/>
      <c r="E50" s="278"/>
      <c r="F50" s="278"/>
      <c r="G50" s="278"/>
      <c r="H50" s="289"/>
      <c r="I50" s="289"/>
      <c r="J50" s="289"/>
      <c r="K50" s="289"/>
      <c r="L50" s="289"/>
      <c r="M50" s="289"/>
      <c r="N50" s="289"/>
      <c r="O50" s="289"/>
      <c r="P50" s="289"/>
      <c r="Q50" s="289"/>
    </row>
    <row r="51" spans="1:17" ht="12.75" hidden="1">
      <c r="A51" s="504"/>
      <c r="B51" s="286"/>
      <c r="C51" s="287"/>
      <c r="D51" s="288"/>
      <c r="E51" s="278"/>
      <c r="F51" s="278"/>
      <c r="G51" s="278"/>
      <c r="H51" s="289"/>
      <c r="I51" s="289"/>
      <c r="J51" s="289"/>
      <c r="K51" s="289"/>
      <c r="L51" s="289"/>
      <c r="M51" s="289"/>
      <c r="N51" s="289"/>
      <c r="O51" s="289"/>
      <c r="P51" s="289"/>
      <c r="Q51" s="289"/>
    </row>
    <row r="52" spans="1:17" ht="12.75" hidden="1">
      <c r="A52" s="504"/>
      <c r="B52" s="286"/>
      <c r="C52" s="287"/>
      <c r="D52" s="288"/>
      <c r="E52" s="278"/>
      <c r="F52" s="278"/>
      <c r="G52" s="278"/>
      <c r="H52" s="289"/>
      <c r="I52" s="289"/>
      <c r="J52" s="289"/>
      <c r="K52" s="289"/>
      <c r="L52" s="289"/>
      <c r="M52" s="289"/>
      <c r="N52" s="289"/>
      <c r="O52" s="289"/>
      <c r="P52" s="289"/>
      <c r="Q52" s="289"/>
    </row>
    <row r="53" spans="1:17" ht="12.75" hidden="1">
      <c r="A53" s="511"/>
      <c r="B53" s="511"/>
      <c r="C53" s="499"/>
      <c r="D53" s="499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</row>
    <row r="54" spans="1:17" ht="12.75" hidden="1">
      <c r="A54" s="276"/>
      <c r="B54" s="276"/>
      <c r="C54" s="276"/>
      <c r="D54" s="277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</row>
    <row r="55" spans="1:17" ht="12.75" hidden="1">
      <c r="A55" s="501"/>
      <c r="B55" s="501"/>
      <c r="C55" s="501"/>
      <c r="D55" s="501"/>
      <c r="E55" s="501"/>
      <c r="F55" s="501"/>
      <c r="G55" s="501"/>
      <c r="H55" s="501"/>
      <c r="I55" s="501"/>
      <c r="J55" s="501"/>
      <c r="K55" s="209"/>
      <c r="L55" s="209"/>
      <c r="M55" s="209"/>
      <c r="N55" s="209"/>
      <c r="O55" s="209"/>
      <c r="P55" s="209"/>
      <c r="Q55" s="209"/>
    </row>
    <row r="56" spans="1:17" ht="12.75">
      <c r="A56" s="93"/>
      <c r="B56" s="93"/>
      <c r="C56" s="93"/>
      <c r="D56" s="218"/>
      <c r="E56" s="209"/>
      <c r="F56" s="209"/>
      <c r="G56" s="209"/>
      <c r="H56" s="209" t="s">
        <v>409</v>
      </c>
      <c r="I56" s="209"/>
      <c r="J56" s="209"/>
      <c r="K56" s="209"/>
      <c r="L56" s="209"/>
      <c r="M56" s="209"/>
      <c r="N56" s="209"/>
      <c r="O56" s="209"/>
      <c r="P56" s="209"/>
      <c r="Q56" s="209"/>
    </row>
    <row r="57" spans="1:17" ht="12.75">
      <c r="A57" s="93"/>
      <c r="B57" s="93"/>
      <c r="C57" s="93"/>
      <c r="D57" s="218"/>
      <c r="E57" s="209"/>
      <c r="F57" s="209"/>
      <c r="G57" s="209"/>
      <c r="H57" s="209"/>
      <c r="I57" s="209"/>
      <c r="J57" s="209"/>
      <c r="K57" s="209"/>
      <c r="L57" s="209"/>
      <c r="M57" s="209"/>
      <c r="N57" s="209" t="s">
        <v>392</v>
      </c>
      <c r="O57" s="209"/>
      <c r="P57" s="209"/>
      <c r="Q57" s="209"/>
    </row>
    <row r="58" spans="1:17" ht="12.75">
      <c r="A58" s="93"/>
      <c r="B58" s="93"/>
      <c r="C58" s="93"/>
      <c r="D58" s="218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</row>
    <row r="59" spans="1:17" ht="12.75">
      <c r="A59" s="502" t="s">
        <v>176</v>
      </c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</row>
    <row r="60" spans="1:17" ht="12.75">
      <c r="A60" s="93"/>
      <c r="B60" s="93"/>
      <c r="C60" s="93"/>
      <c r="D60" s="218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</row>
    <row r="61" spans="1:17" ht="12.75">
      <c r="A61" s="503" t="s">
        <v>35</v>
      </c>
      <c r="B61" s="503" t="s">
        <v>140</v>
      </c>
      <c r="C61" s="512" t="s">
        <v>141</v>
      </c>
      <c r="D61" s="513" t="s">
        <v>406</v>
      </c>
      <c r="E61" s="496" t="s">
        <v>142</v>
      </c>
      <c r="F61" s="495" t="s">
        <v>11</v>
      </c>
      <c r="G61" s="495"/>
      <c r="H61" s="495" t="s">
        <v>120</v>
      </c>
      <c r="I61" s="495"/>
      <c r="J61" s="495"/>
      <c r="K61" s="495"/>
      <c r="L61" s="495"/>
      <c r="M61" s="495"/>
      <c r="N61" s="495"/>
      <c r="O61" s="495"/>
      <c r="P61" s="495"/>
      <c r="Q61" s="495"/>
    </row>
    <row r="62" spans="1:17" ht="12.75">
      <c r="A62" s="503"/>
      <c r="B62" s="503"/>
      <c r="C62" s="512"/>
      <c r="D62" s="513"/>
      <c r="E62" s="496"/>
      <c r="F62" s="496" t="s">
        <v>143</v>
      </c>
      <c r="G62" s="496" t="s">
        <v>144</v>
      </c>
      <c r="H62" s="495" t="s">
        <v>133</v>
      </c>
      <c r="I62" s="495"/>
      <c r="J62" s="495"/>
      <c r="K62" s="495"/>
      <c r="L62" s="495"/>
      <c r="M62" s="495"/>
      <c r="N62" s="495"/>
      <c r="O62" s="495"/>
      <c r="P62" s="495"/>
      <c r="Q62" s="495"/>
    </row>
    <row r="63" spans="1:17" ht="12.75">
      <c r="A63" s="503"/>
      <c r="B63" s="503"/>
      <c r="C63" s="512"/>
      <c r="D63" s="513"/>
      <c r="E63" s="496"/>
      <c r="F63" s="496"/>
      <c r="G63" s="496"/>
      <c r="H63" s="496" t="s">
        <v>145</v>
      </c>
      <c r="I63" s="495" t="s">
        <v>78</v>
      </c>
      <c r="J63" s="495"/>
      <c r="K63" s="495"/>
      <c r="L63" s="495"/>
      <c r="M63" s="495"/>
      <c r="N63" s="495"/>
      <c r="O63" s="495"/>
      <c r="P63" s="495"/>
      <c r="Q63" s="495"/>
    </row>
    <row r="64" spans="1:17" ht="12.75">
      <c r="A64" s="503"/>
      <c r="B64" s="503"/>
      <c r="C64" s="512"/>
      <c r="D64" s="513"/>
      <c r="E64" s="496"/>
      <c r="F64" s="496"/>
      <c r="G64" s="496"/>
      <c r="H64" s="496"/>
      <c r="I64" s="495" t="s">
        <v>146</v>
      </c>
      <c r="J64" s="495"/>
      <c r="K64" s="495"/>
      <c r="L64" s="495"/>
      <c r="M64" s="495" t="s">
        <v>147</v>
      </c>
      <c r="N64" s="495"/>
      <c r="O64" s="495"/>
      <c r="P64" s="495"/>
      <c r="Q64" s="495"/>
    </row>
    <row r="65" spans="1:17" ht="12.75">
      <c r="A65" s="503"/>
      <c r="B65" s="503"/>
      <c r="C65" s="512"/>
      <c r="D65" s="513"/>
      <c r="E65" s="496"/>
      <c r="F65" s="496"/>
      <c r="G65" s="496"/>
      <c r="H65" s="496"/>
      <c r="I65" s="496" t="s">
        <v>148</v>
      </c>
      <c r="J65" s="495" t="s">
        <v>149</v>
      </c>
      <c r="K65" s="495"/>
      <c r="L65" s="495"/>
      <c r="M65" s="496" t="s">
        <v>150</v>
      </c>
      <c r="N65" s="496" t="s">
        <v>149</v>
      </c>
      <c r="O65" s="496"/>
      <c r="P65" s="496"/>
      <c r="Q65" s="496"/>
    </row>
    <row r="66" spans="1:17" ht="45">
      <c r="A66" s="503"/>
      <c r="B66" s="503"/>
      <c r="C66" s="512"/>
      <c r="D66" s="513"/>
      <c r="E66" s="496"/>
      <c r="F66" s="496"/>
      <c r="G66" s="496"/>
      <c r="H66" s="496"/>
      <c r="I66" s="496"/>
      <c r="J66" s="210" t="s">
        <v>151</v>
      </c>
      <c r="K66" s="210" t="s">
        <v>152</v>
      </c>
      <c r="L66" s="210" t="s">
        <v>153</v>
      </c>
      <c r="M66" s="496"/>
      <c r="N66" s="210" t="s">
        <v>154</v>
      </c>
      <c r="O66" s="210" t="s">
        <v>155</v>
      </c>
      <c r="P66" s="210" t="s">
        <v>152</v>
      </c>
      <c r="Q66" s="210" t="s">
        <v>156</v>
      </c>
    </row>
    <row r="67" spans="1:17" ht="12.75">
      <c r="A67" s="94">
        <v>1</v>
      </c>
      <c r="B67" s="94">
        <v>2</v>
      </c>
      <c r="C67" s="94">
        <v>3</v>
      </c>
      <c r="D67" s="219">
        <v>4</v>
      </c>
      <c r="E67" s="211">
        <v>5</v>
      </c>
      <c r="F67" s="211">
        <v>6</v>
      </c>
      <c r="G67" s="211">
        <v>7</v>
      </c>
      <c r="H67" s="211">
        <v>8</v>
      </c>
      <c r="I67" s="211">
        <v>9</v>
      </c>
      <c r="J67" s="211">
        <v>10</v>
      </c>
      <c r="K67" s="211">
        <v>11</v>
      </c>
      <c r="L67" s="211">
        <v>12</v>
      </c>
      <c r="M67" s="211">
        <v>13</v>
      </c>
      <c r="N67" s="211">
        <v>14</v>
      </c>
      <c r="O67" s="211">
        <v>15</v>
      </c>
      <c r="P67" s="211">
        <v>16</v>
      </c>
      <c r="Q67" s="211">
        <v>17</v>
      </c>
    </row>
    <row r="68" spans="1:17" ht="12.75">
      <c r="A68" s="95">
        <v>1</v>
      </c>
      <c r="B68" s="96" t="s">
        <v>157</v>
      </c>
      <c r="C68" s="529" t="s">
        <v>104</v>
      </c>
      <c r="D68" s="530"/>
      <c r="E68" s="212">
        <f>E73+E82</f>
        <v>5023135</v>
      </c>
      <c r="F68" s="212">
        <f aca="true" t="shared" si="0" ref="F68:Q68">F73+F82</f>
        <v>2348426</v>
      </c>
      <c r="G68" s="212">
        <f t="shared" si="0"/>
        <v>2674709</v>
      </c>
      <c r="H68" s="212">
        <f t="shared" si="0"/>
        <v>2355158</v>
      </c>
      <c r="I68" s="212">
        <f t="shared" si="0"/>
        <v>854269</v>
      </c>
      <c r="J68" s="212">
        <f t="shared" si="0"/>
        <v>0</v>
      </c>
      <c r="K68" s="212">
        <f t="shared" si="0"/>
        <v>0</v>
      </c>
      <c r="L68" s="212">
        <f t="shared" si="0"/>
        <v>854269</v>
      </c>
      <c r="M68" s="212">
        <f t="shared" si="0"/>
        <v>1500889</v>
      </c>
      <c r="N68" s="212">
        <f t="shared" si="0"/>
        <v>796597</v>
      </c>
      <c r="O68" s="212">
        <f t="shared" si="0"/>
        <v>704292</v>
      </c>
      <c r="P68" s="212">
        <f t="shared" si="0"/>
        <v>0</v>
      </c>
      <c r="Q68" s="212">
        <f t="shared" si="0"/>
        <v>0</v>
      </c>
    </row>
    <row r="69" spans="1:17" ht="12.75">
      <c r="A69" s="519" t="s">
        <v>158</v>
      </c>
      <c r="B69" s="98" t="s">
        <v>159</v>
      </c>
      <c r="C69" s="520" t="s">
        <v>373</v>
      </c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2"/>
    </row>
    <row r="70" spans="1:17" ht="12.75">
      <c r="A70" s="519"/>
      <c r="B70" s="98" t="s">
        <v>160</v>
      </c>
      <c r="C70" s="523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5"/>
    </row>
    <row r="71" spans="1:17" ht="12.75">
      <c r="A71" s="519"/>
      <c r="B71" s="98" t="s">
        <v>161</v>
      </c>
      <c r="C71" s="523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5"/>
    </row>
    <row r="72" spans="1:17" ht="12.75">
      <c r="A72" s="519"/>
      <c r="B72" s="98" t="s">
        <v>162</v>
      </c>
      <c r="C72" s="526"/>
      <c r="D72" s="527"/>
      <c r="E72" s="527"/>
      <c r="F72" s="527"/>
      <c r="G72" s="527"/>
      <c r="H72" s="527"/>
      <c r="I72" s="527"/>
      <c r="J72" s="527"/>
      <c r="K72" s="527"/>
      <c r="L72" s="527"/>
      <c r="M72" s="527"/>
      <c r="N72" s="527"/>
      <c r="O72" s="527"/>
      <c r="P72" s="527"/>
      <c r="Q72" s="528"/>
    </row>
    <row r="73" spans="1:17" ht="12.75">
      <c r="A73" s="519"/>
      <c r="B73" s="98" t="s">
        <v>163</v>
      </c>
      <c r="C73" s="99"/>
      <c r="D73" s="220" t="s">
        <v>374</v>
      </c>
      <c r="E73" s="213">
        <v>798000</v>
      </c>
      <c r="F73" s="213">
        <v>470931</v>
      </c>
      <c r="G73" s="213">
        <v>327069</v>
      </c>
      <c r="H73" s="213">
        <v>798000</v>
      </c>
      <c r="I73" s="213">
        <v>470931</v>
      </c>
      <c r="J73" s="213">
        <v>0</v>
      </c>
      <c r="K73" s="213">
        <v>0</v>
      </c>
      <c r="L73" s="213">
        <v>470931</v>
      </c>
      <c r="M73" s="213">
        <v>327069</v>
      </c>
      <c r="N73" s="213">
        <v>327069</v>
      </c>
      <c r="O73" s="213">
        <v>0</v>
      </c>
      <c r="P73" s="213">
        <v>0</v>
      </c>
      <c r="Q73" s="213">
        <v>0</v>
      </c>
    </row>
    <row r="74" spans="1:17" ht="12.75">
      <c r="A74" s="519"/>
      <c r="B74" s="98" t="s">
        <v>403</v>
      </c>
      <c r="C74" s="100"/>
      <c r="D74" s="220" t="s">
        <v>374</v>
      </c>
      <c r="E74" s="213">
        <v>798000</v>
      </c>
      <c r="F74" s="213">
        <v>470931</v>
      </c>
      <c r="G74" s="213">
        <v>327069</v>
      </c>
      <c r="H74" s="213">
        <v>798000</v>
      </c>
      <c r="I74" s="213">
        <v>470931</v>
      </c>
      <c r="J74" s="213">
        <v>0</v>
      </c>
      <c r="K74" s="213">
        <v>0</v>
      </c>
      <c r="L74" s="213">
        <v>470931</v>
      </c>
      <c r="M74" s="213">
        <v>327069</v>
      </c>
      <c r="N74" s="213">
        <v>327069</v>
      </c>
      <c r="O74" s="213">
        <v>0</v>
      </c>
      <c r="P74" s="213">
        <v>0</v>
      </c>
      <c r="Q74" s="213">
        <v>0</v>
      </c>
    </row>
    <row r="75" spans="1:17" ht="12.75" hidden="1">
      <c r="A75" s="519"/>
      <c r="B75" s="98" t="s">
        <v>133</v>
      </c>
      <c r="C75" s="100"/>
      <c r="D75" s="221"/>
      <c r="E75" s="213"/>
      <c r="F75" s="213"/>
      <c r="G75" s="213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ht="12.75" hidden="1">
      <c r="A76" s="519"/>
      <c r="B76" s="98" t="s">
        <v>139</v>
      </c>
      <c r="C76" s="100"/>
      <c r="D76" s="221"/>
      <c r="E76" s="213"/>
      <c r="F76" s="213"/>
      <c r="G76" s="213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ht="12.75" hidden="1">
      <c r="A77" s="519"/>
      <c r="B77" s="98" t="s">
        <v>174</v>
      </c>
      <c r="C77" s="100"/>
      <c r="D77" s="221"/>
      <c r="E77" s="213"/>
      <c r="F77" s="213"/>
      <c r="G77" s="213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ht="12.75">
      <c r="A78" s="519" t="s">
        <v>164</v>
      </c>
      <c r="B78" s="98" t="s">
        <v>159</v>
      </c>
      <c r="C78" s="520" t="s">
        <v>404</v>
      </c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2"/>
    </row>
    <row r="79" spans="1:17" ht="12.75">
      <c r="A79" s="519"/>
      <c r="B79" s="98" t="s">
        <v>160</v>
      </c>
      <c r="C79" s="523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5"/>
    </row>
    <row r="80" spans="1:17" ht="12.75">
      <c r="A80" s="519"/>
      <c r="B80" s="98" t="s">
        <v>161</v>
      </c>
      <c r="C80" s="523"/>
      <c r="D80" s="524"/>
      <c r="E80" s="524"/>
      <c r="F80" s="524"/>
      <c r="G80" s="524"/>
      <c r="H80" s="524"/>
      <c r="I80" s="524"/>
      <c r="J80" s="524"/>
      <c r="K80" s="524"/>
      <c r="L80" s="524"/>
      <c r="M80" s="524"/>
      <c r="N80" s="524"/>
      <c r="O80" s="524"/>
      <c r="P80" s="524"/>
      <c r="Q80" s="525"/>
    </row>
    <row r="81" spans="1:17" ht="12.75">
      <c r="A81" s="519"/>
      <c r="B81" s="98" t="s">
        <v>162</v>
      </c>
      <c r="C81" s="526"/>
      <c r="D81" s="527"/>
      <c r="E81" s="527"/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8"/>
    </row>
    <row r="82" spans="1:17" ht="12.75">
      <c r="A82" s="519"/>
      <c r="B82" s="98" t="s">
        <v>163</v>
      </c>
      <c r="C82" s="99"/>
      <c r="D82" s="220" t="s">
        <v>405</v>
      </c>
      <c r="E82" s="213">
        <f>F82+G82</f>
        <v>4225135</v>
      </c>
      <c r="F82" s="213">
        <v>1877495</v>
      </c>
      <c r="G82" s="213">
        <v>2347640</v>
      </c>
      <c r="H82" s="213">
        <f>H83</f>
        <v>1557158</v>
      </c>
      <c r="I82" s="213">
        <f aca="true" t="shared" si="1" ref="I82:Q82">I83</f>
        <v>383338</v>
      </c>
      <c r="J82" s="213">
        <f t="shared" si="1"/>
        <v>0</v>
      </c>
      <c r="K82" s="213">
        <f t="shared" si="1"/>
        <v>0</v>
      </c>
      <c r="L82" s="213">
        <f t="shared" si="1"/>
        <v>383338</v>
      </c>
      <c r="M82" s="213">
        <f t="shared" si="1"/>
        <v>1173820</v>
      </c>
      <c r="N82" s="213">
        <f t="shared" si="1"/>
        <v>469528</v>
      </c>
      <c r="O82" s="213">
        <f t="shared" si="1"/>
        <v>704292</v>
      </c>
      <c r="P82" s="213">
        <f t="shared" si="1"/>
        <v>0</v>
      </c>
      <c r="Q82" s="213">
        <f t="shared" si="1"/>
        <v>0</v>
      </c>
    </row>
    <row r="83" spans="1:17" ht="12.75">
      <c r="A83" s="519"/>
      <c r="B83" s="98" t="s">
        <v>403</v>
      </c>
      <c r="C83" s="100"/>
      <c r="D83" s="220" t="s">
        <v>405</v>
      </c>
      <c r="E83" s="213">
        <f>F83+G83</f>
        <v>1557158</v>
      </c>
      <c r="F83" s="213">
        <f>I83</f>
        <v>383338</v>
      </c>
      <c r="G83" s="213">
        <f>M83</f>
        <v>1173820</v>
      </c>
      <c r="H83" s="214">
        <f>I83+M83</f>
        <v>1557158</v>
      </c>
      <c r="I83" s="214">
        <f>J83+K83+L83</f>
        <v>383338</v>
      </c>
      <c r="J83" s="214">
        <v>0</v>
      </c>
      <c r="K83" s="214">
        <v>0</v>
      </c>
      <c r="L83" s="214">
        <v>383338</v>
      </c>
      <c r="M83" s="214">
        <f>N83+O83+P83+Q83</f>
        <v>1173820</v>
      </c>
      <c r="N83" s="214">
        <v>469528</v>
      </c>
      <c r="O83" s="214">
        <v>704292</v>
      </c>
      <c r="P83" s="214">
        <v>0</v>
      </c>
      <c r="Q83" s="214">
        <v>0</v>
      </c>
    </row>
    <row r="84" spans="1:17" ht="12.75" hidden="1">
      <c r="A84" s="519"/>
      <c r="B84" s="98" t="s">
        <v>133</v>
      </c>
      <c r="C84" s="100"/>
      <c r="D84" s="221"/>
      <c r="E84" s="213"/>
      <c r="F84" s="213"/>
      <c r="G84" s="213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ht="12.75" hidden="1">
      <c r="A85" s="519"/>
      <c r="B85" s="98" t="s">
        <v>139</v>
      </c>
      <c r="C85" s="100"/>
      <c r="D85" s="221"/>
      <c r="E85" s="213"/>
      <c r="F85" s="213"/>
      <c r="G85" s="213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ht="12.75" hidden="1">
      <c r="A86" s="519"/>
      <c r="B86" s="98" t="s">
        <v>175</v>
      </c>
      <c r="C86" s="100"/>
      <c r="D86" s="221"/>
      <c r="E86" s="213"/>
      <c r="F86" s="213"/>
      <c r="G86" s="213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ht="12.75" hidden="1">
      <c r="A87" s="101" t="s">
        <v>165</v>
      </c>
      <c r="B87" s="98" t="s">
        <v>166</v>
      </c>
      <c r="C87" s="514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6"/>
    </row>
    <row r="88" spans="1:17" ht="12.75">
      <c r="A88" s="102">
        <v>2</v>
      </c>
      <c r="B88" s="103" t="s">
        <v>167</v>
      </c>
      <c r="C88" s="517" t="s">
        <v>104</v>
      </c>
      <c r="D88" s="518"/>
      <c r="E88" s="215">
        <f>E93+E103</f>
        <v>22090</v>
      </c>
      <c r="F88" s="215">
        <f aca="true" t="shared" si="2" ref="F88:Q88">F93+F103</f>
        <v>3313</v>
      </c>
      <c r="G88" s="215">
        <f t="shared" si="2"/>
        <v>18777</v>
      </c>
      <c r="H88" s="215">
        <f t="shared" si="2"/>
        <v>14670</v>
      </c>
      <c r="I88" s="215">
        <f t="shared" si="2"/>
        <v>2200</v>
      </c>
      <c r="J88" s="215">
        <f t="shared" si="2"/>
        <v>0</v>
      </c>
      <c r="K88" s="215">
        <f t="shared" si="2"/>
        <v>0</v>
      </c>
      <c r="L88" s="215">
        <f t="shared" si="2"/>
        <v>2200</v>
      </c>
      <c r="M88" s="215">
        <f t="shared" si="2"/>
        <v>12470</v>
      </c>
      <c r="N88" s="215">
        <f t="shared" si="2"/>
        <v>12470</v>
      </c>
      <c r="O88" s="215">
        <f t="shared" si="2"/>
        <v>0</v>
      </c>
      <c r="P88" s="215">
        <f t="shared" si="2"/>
        <v>0</v>
      </c>
      <c r="Q88" s="215">
        <f t="shared" si="2"/>
        <v>0</v>
      </c>
    </row>
    <row r="89" spans="1:17" ht="12.75">
      <c r="A89" s="519" t="s">
        <v>168</v>
      </c>
      <c r="B89" s="98" t="s">
        <v>159</v>
      </c>
      <c r="C89" s="520" t="s">
        <v>407</v>
      </c>
      <c r="D89" s="521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2"/>
    </row>
    <row r="90" spans="1:17" ht="12.75">
      <c r="A90" s="519"/>
      <c r="B90" s="98" t="s">
        <v>160</v>
      </c>
      <c r="C90" s="523"/>
      <c r="D90" s="524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5"/>
    </row>
    <row r="91" spans="1:17" ht="12.75">
      <c r="A91" s="519"/>
      <c r="B91" s="98" t="s">
        <v>161</v>
      </c>
      <c r="C91" s="523"/>
      <c r="D91" s="524"/>
      <c r="E91" s="524"/>
      <c r="F91" s="524"/>
      <c r="G91" s="524"/>
      <c r="H91" s="524"/>
      <c r="I91" s="524"/>
      <c r="J91" s="524"/>
      <c r="K91" s="524"/>
      <c r="L91" s="524"/>
      <c r="M91" s="524"/>
      <c r="N91" s="524"/>
      <c r="O91" s="524"/>
      <c r="P91" s="524"/>
      <c r="Q91" s="525"/>
    </row>
    <row r="92" spans="1:17" ht="12.75">
      <c r="A92" s="519"/>
      <c r="B92" s="98" t="s">
        <v>162</v>
      </c>
      <c r="C92" s="526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8"/>
    </row>
    <row r="93" spans="1:17" ht="12.75">
      <c r="A93" s="519"/>
      <c r="B93" s="98" t="s">
        <v>163</v>
      </c>
      <c r="C93" s="99"/>
      <c r="D93" s="220" t="s">
        <v>372</v>
      </c>
      <c r="E93" s="213">
        <f>F93+G93</f>
        <v>22090</v>
      </c>
      <c r="F93" s="213">
        <v>3313</v>
      </c>
      <c r="G93" s="213">
        <v>18777</v>
      </c>
      <c r="H93" s="213">
        <f aca="true" t="shared" si="3" ref="H93:Q93">H94</f>
        <v>14670</v>
      </c>
      <c r="I93" s="213">
        <f t="shared" si="3"/>
        <v>2200</v>
      </c>
      <c r="J93" s="213">
        <f t="shared" si="3"/>
        <v>0</v>
      </c>
      <c r="K93" s="213">
        <f t="shared" si="3"/>
        <v>0</v>
      </c>
      <c r="L93" s="213">
        <f t="shared" si="3"/>
        <v>2200</v>
      </c>
      <c r="M93" s="213">
        <f t="shared" si="3"/>
        <v>12470</v>
      </c>
      <c r="N93" s="213">
        <f t="shared" si="3"/>
        <v>12470</v>
      </c>
      <c r="O93" s="213">
        <f t="shared" si="3"/>
        <v>0</v>
      </c>
      <c r="P93" s="213">
        <f t="shared" si="3"/>
        <v>0</v>
      </c>
      <c r="Q93" s="213">
        <f t="shared" si="3"/>
        <v>0</v>
      </c>
    </row>
    <row r="94" spans="1:17" ht="12.75">
      <c r="A94" s="519"/>
      <c r="B94" s="98" t="s">
        <v>403</v>
      </c>
      <c r="C94" s="100"/>
      <c r="D94" s="221" t="s">
        <v>372</v>
      </c>
      <c r="E94" s="213">
        <f>F94+G94</f>
        <v>14670</v>
      </c>
      <c r="F94" s="213">
        <f>I94</f>
        <v>2200</v>
      </c>
      <c r="G94" s="213">
        <f>M94</f>
        <v>12470</v>
      </c>
      <c r="H94" s="214">
        <f>I94+M94</f>
        <v>14670</v>
      </c>
      <c r="I94" s="214">
        <f>J94+K94+L94</f>
        <v>2200</v>
      </c>
      <c r="J94" s="214">
        <v>0</v>
      </c>
      <c r="K94" s="214">
        <v>0</v>
      </c>
      <c r="L94" s="214">
        <v>2200</v>
      </c>
      <c r="M94" s="214">
        <f>N94+O94+P94+Q94</f>
        <v>12470</v>
      </c>
      <c r="N94" s="214">
        <v>12470</v>
      </c>
      <c r="O94" s="214">
        <v>0</v>
      </c>
      <c r="P94" s="214">
        <v>0</v>
      </c>
      <c r="Q94" s="214">
        <v>0</v>
      </c>
    </row>
    <row r="95" spans="1:17" ht="12.75" hidden="1">
      <c r="A95" s="519"/>
      <c r="B95" s="98" t="s">
        <v>133</v>
      </c>
      <c r="C95" s="100"/>
      <c r="D95" s="221"/>
      <c r="E95" s="213"/>
      <c r="F95" s="213"/>
      <c r="G95" s="213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ht="12.75" hidden="1">
      <c r="A96" s="519"/>
      <c r="B96" s="98" t="s">
        <v>139</v>
      </c>
      <c r="C96" s="100"/>
      <c r="D96" s="221"/>
      <c r="E96" s="213"/>
      <c r="F96" s="213"/>
      <c r="G96" s="213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ht="12.75" hidden="1">
      <c r="A97" s="519"/>
      <c r="B97" s="98" t="s">
        <v>175</v>
      </c>
      <c r="C97" s="100"/>
      <c r="D97" s="221"/>
      <c r="E97" s="213"/>
      <c r="F97" s="213"/>
      <c r="G97" s="213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ht="12.75" hidden="1">
      <c r="A98" s="104" t="s">
        <v>169</v>
      </c>
      <c r="B98" s="105" t="s">
        <v>166</v>
      </c>
      <c r="C98" s="531"/>
      <c r="D98" s="532"/>
      <c r="E98" s="532"/>
      <c r="F98" s="532"/>
      <c r="G98" s="532"/>
      <c r="H98" s="532"/>
      <c r="I98" s="532"/>
      <c r="J98" s="532"/>
      <c r="K98" s="532"/>
      <c r="L98" s="532"/>
      <c r="M98" s="532"/>
      <c r="N98" s="532"/>
      <c r="O98" s="532"/>
      <c r="P98" s="532"/>
      <c r="Q98" s="533"/>
    </row>
    <row r="99" spans="1:17" ht="12.75" hidden="1">
      <c r="A99" s="519" t="s">
        <v>168</v>
      </c>
      <c r="B99" s="98" t="s">
        <v>159</v>
      </c>
      <c r="C99" s="520" t="s">
        <v>371</v>
      </c>
      <c r="D99" s="521"/>
      <c r="E99" s="521"/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1"/>
      <c r="Q99" s="522"/>
    </row>
    <row r="100" spans="1:17" ht="12.75" hidden="1">
      <c r="A100" s="519"/>
      <c r="B100" s="98" t="s">
        <v>160</v>
      </c>
      <c r="C100" s="523"/>
      <c r="D100" s="524"/>
      <c r="E100" s="524"/>
      <c r="F100" s="524"/>
      <c r="G100" s="524"/>
      <c r="H100" s="524"/>
      <c r="I100" s="524"/>
      <c r="J100" s="524"/>
      <c r="K100" s="524"/>
      <c r="L100" s="524"/>
      <c r="M100" s="524"/>
      <c r="N100" s="524"/>
      <c r="O100" s="524"/>
      <c r="P100" s="524"/>
      <c r="Q100" s="525"/>
    </row>
    <row r="101" spans="1:17" ht="12.75" hidden="1">
      <c r="A101" s="519"/>
      <c r="B101" s="98" t="s">
        <v>161</v>
      </c>
      <c r="C101" s="523"/>
      <c r="D101" s="524"/>
      <c r="E101" s="524"/>
      <c r="F101" s="524"/>
      <c r="G101" s="524"/>
      <c r="H101" s="524"/>
      <c r="I101" s="524"/>
      <c r="J101" s="524"/>
      <c r="K101" s="524"/>
      <c r="L101" s="524"/>
      <c r="M101" s="524"/>
      <c r="N101" s="524"/>
      <c r="O101" s="524"/>
      <c r="P101" s="524"/>
      <c r="Q101" s="525"/>
    </row>
    <row r="102" spans="1:17" ht="12.75" hidden="1">
      <c r="A102" s="519"/>
      <c r="B102" s="98" t="s">
        <v>162</v>
      </c>
      <c r="C102" s="526"/>
      <c r="D102" s="527"/>
      <c r="E102" s="527"/>
      <c r="F102" s="527"/>
      <c r="G102" s="527"/>
      <c r="H102" s="527"/>
      <c r="I102" s="527"/>
      <c r="J102" s="527"/>
      <c r="K102" s="527"/>
      <c r="L102" s="527"/>
      <c r="M102" s="527"/>
      <c r="N102" s="527"/>
      <c r="O102" s="527"/>
      <c r="P102" s="527"/>
      <c r="Q102" s="528"/>
    </row>
    <row r="103" spans="1:17" ht="12.75" hidden="1">
      <c r="A103" s="519"/>
      <c r="B103" s="98" t="s">
        <v>163</v>
      </c>
      <c r="C103" s="99"/>
      <c r="D103" s="220" t="s">
        <v>372</v>
      </c>
      <c r="E103" s="213">
        <v>0</v>
      </c>
      <c r="F103" s="213">
        <v>0</v>
      </c>
      <c r="G103" s="213">
        <v>0</v>
      </c>
      <c r="H103" s="213">
        <v>0</v>
      </c>
      <c r="I103" s="213">
        <v>0</v>
      </c>
      <c r="J103" s="213">
        <v>0</v>
      </c>
      <c r="K103" s="213">
        <v>0</v>
      </c>
      <c r="L103" s="213">
        <v>0</v>
      </c>
      <c r="M103" s="213">
        <v>0</v>
      </c>
      <c r="N103" s="213">
        <v>0</v>
      </c>
      <c r="O103" s="213">
        <v>0</v>
      </c>
      <c r="P103" s="213">
        <v>0</v>
      </c>
      <c r="Q103" s="213">
        <v>0</v>
      </c>
    </row>
    <row r="104" spans="1:17" ht="12.75" hidden="1">
      <c r="A104" s="519"/>
      <c r="B104" s="98" t="s">
        <v>173</v>
      </c>
      <c r="C104" s="100"/>
      <c r="D104" s="221" t="s">
        <v>372</v>
      </c>
      <c r="E104" s="213">
        <v>0</v>
      </c>
      <c r="F104" s="213">
        <v>0</v>
      </c>
      <c r="G104" s="213">
        <v>0</v>
      </c>
      <c r="H104" s="214">
        <v>0</v>
      </c>
      <c r="I104" s="214">
        <v>0</v>
      </c>
      <c r="J104" s="214">
        <v>0</v>
      </c>
      <c r="K104" s="214">
        <v>0</v>
      </c>
      <c r="L104" s="214">
        <v>0</v>
      </c>
      <c r="M104" s="214">
        <v>0</v>
      </c>
      <c r="N104" s="214">
        <v>0</v>
      </c>
      <c r="O104" s="214">
        <v>0</v>
      </c>
      <c r="P104" s="214">
        <v>0</v>
      </c>
      <c r="Q104" s="214">
        <v>0</v>
      </c>
    </row>
    <row r="105" spans="1:17" ht="12.75" hidden="1">
      <c r="A105" s="519"/>
      <c r="B105" s="98" t="s">
        <v>133</v>
      </c>
      <c r="C105" s="100"/>
      <c r="D105" s="221"/>
      <c r="E105" s="213"/>
      <c r="F105" s="213"/>
      <c r="G105" s="213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2.75" hidden="1">
      <c r="A106" s="519"/>
      <c r="B106" s="98" t="s">
        <v>139</v>
      </c>
      <c r="C106" s="100"/>
      <c r="D106" s="221"/>
      <c r="E106" s="213"/>
      <c r="F106" s="213"/>
      <c r="G106" s="213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ht="12.75" hidden="1">
      <c r="A107" s="519"/>
      <c r="B107" s="98" t="s">
        <v>175</v>
      </c>
      <c r="C107" s="100"/>
      <c r="D107" s="221"/>
      <c r="E107" s="213"/>
      <c r="F107" s="213"/>
      <c r="G107" s="213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ht="12.75">
      <c r="A108" s="534" t="s">
        <v>170</v>
      </c>
      <c r="B108" s="535"/>
      <c r="C108" s="536" t="s">
        <v>104</v>
      </c>
      <c r="D108" s="537"/>
      <c r="E108" s="216">
        <f>E68+E88</f>
        <v>5045225</v>
      </c>
      <c r="F108" s="216">
        <f aca="true" t="shared" si="4" ref="F108:Q108">F68+F88</f>
        <v>2351739</v>
      </c>
      <c r="G108" s="216">
        <f t="shared" si="4"/>
        <v>2693486</v>
      </c>
      <c r="H108" s="216">
        <f t="shared" si="4"/>
        <v>2369828</v>
      </c>
      <c r="I108" s="216">
        <f t="shared" si="4"/>
        <v>856469</v>
      </c>
      <c r="J108" s="216">
        <f t="shared" si="4"/>
        <v>0</v>
      </c>
      <c r="K108" s="216">
        <f t="shared" si="4"/>
        <v>0</v>
      </c>
      <c r="L108" s="216">
        <f t="shared" si="4"/>
        <v>856469</v>
      </c>
      <c r="M108" s="216">
        <f t="shared" si="4"/>
        <v>1513359</v>
      </c>
      <c r="N108" s="216">
        <f t="shared" si="4"/>
        <v>809067</v>
      </c>
      <c r="O108" s="216">
        <f t="shared" si="4"/>
        <v>704292</v>
      </c>
      <c r="P108" s="216">
        <f t="shared" si="4"/>
        <v>0</v>
      </c>
      <c r="Q108" s="216">
        <f t="shared" si="4"/>
        <v>0</v>
      </c>
    </row>
    <row r="109" spans="1:17" ht="12.75">
      <c r="A109" s="93"/>
      <c r="B109" s="93"/>
      <c r="C109" s="93"/>
      <c r="D109" s="218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</row>
    <row r="110" spans="1:17" ht="12.75">
      <c r="A110" s="501" t="s">
        <v>171</v>
      </c>
      <c r="B110" s="501"/>
      <c r="C110" s="501"/>
      <c r="D110" s="501"/>
      <c r="E110" s="501"/>
      <c r="F110" s="501"/>
      <c r="G110" s="501"/>
      <c r="H110" s="501"/>
      <c r="I110" s="501"/>
      <c r="J110" s="501"/>
      <c r="K110" s="209"/>
      <c r="L110" s="209"/>
      <c r="M110" s="209"/>
      <c r="N110" s="209"/>
      <c r="O110" s="209"/>
      <c r="P110" s="209"/>
      <c r="Q110" s="209"/>
    </row>
    <row r="111" spans="1:17" ht="12.75">
      <c r="A111" s="106" t="s">
        <v>172</v>
      </c>
      <c r="B111" s="106"/>
      <c r="C111" s="106"/>
      <c r="D111" s="222"/>
      <c r="E111" s="217"/>
      <c r="F111" s="217"/>
      <c r="G111" s="217"/>
      <c r="H111" s="217"/>
      <c r="I111" s="217"/>
      <c r="J111" s="217"/>
      <c r="K111" s="209"/>
      <c r="L111" s="209"/>
      <c r="M111" s="209"/>
      <c r="N111" s="209"/>
      <c r="O111" s="209"/>
      <c r="P111" s="209"/>
      <c r="Q111" s="209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0" customWidth="1"/>
    <col min="8" max="8" width="12.421875" style="130" customWidth="1"/>
    <col min="9" max="10" width="10.140625" style="130" customWidth="1"/>
    <col min="11" max="11" width="12.57421875" style="130" customWidth="1"/>
    <col min="12" max="12" width="14.421875" style="130" customWidth="1"/>
    <col min="13" max="13" width="9.8515625" style="130" customWidth="1"/>
    <col min="14" max="14" width="9.57421875" style="130" customWidth="1"/>
    <col min="15" max="15" width="16.7109375" style="130" customWidth="1"/>
    <col min="16" max="16384" width="9.140625" style="3" customWidth="1"/>
  </cols>
  <sheetData>
    <row r="1" ht="12.75">
      <c r="K1" s="130" t="s">
        <v>408</v>
      </c>
    </row>
    <row r="2" ht="12.75">
      <c r="M2" s="130" t="s">
        <v>390</v>
      </c>
    </row>
    <row r="3" ht="9.75" customHeight="1"/>
    <row r="4" spans="1:15" ht="18">
      <c r="A4" s="455" t="s">
        <v>391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</row>
    <row r="5" spans="1:15" ht="10.5" customHeight="1">
      <c r="A5" s="52"/>
      <c r="B5" s="52"/>
      <c r="C5" s="52"/>
      <c r="D5" s="52"/>
      <c r="E5" s="52"/>
      <c r="F5" s="172"/>
      <c r="G5" s="172"/>
      <c r="H5" s="172"/>
      <c r="I5" s="172"/>
      <c r="J5" s="172"/>
      <c r="K5" s="172"/>
      <c r="L5" s="172"/>
      <c r="M5" s="172"/>
      <c r="N5" s="172"/>
      <c r="O5" s="145"/>
    </row>
    <row r="6" spans="1:15" s="90" customFormat="1" ht="19.5" customHeight="1">
      <c r="A6" s="446" t="s">
        <v>35</v>
      </c>
      <c r="B6" s="446" t="s">
        <v>0</v>
      </c>
      <c r="C6" s="446" t="s">
        <v>118</v>
      </c>
      <c r="D6" s="447" t="s">
        <v>136</v>
      </c>
      <c r="E6" s="472" t="s">
        <v>137</v>
      </c>
      <c r="F6" s="448" t="s">
        <v>119</v>
      </c>
      <c r="G6" s="465" t="s">
        <v>132</v>
      </c>
      <c r="H6" s="448" t="s">
        <v>120</v>
      </c>
      <c r="I6" s="448"/>
      <c r="J6" s="448"/>
      <c r="K6" s="448"/>
      <c r="L6" s="448"/>
      <c r="M6" s="448"/>
      <c r="N6" s="448"/>
      <c r="O6" s="448" t="s">
        <v>121</v>
      </c>
    </row>
    <row r="7" spans="1:15" s="90" customFormat="1" ht="19.5" customHeight="1">
      <c r="A7" s="446"/>
      <c r="B7" s="446"/>
      <c r="C7" s="446"/>
      <c r="D7" s="447"/>
      <c r="E7" s="473"/>
      <c r="F7" s="448"/>
      <c r="G7" s="466"/>
      <c r="H7" s="448" t="s">
        <v>397</v>
      </c>
      <c r="I7" s="448" t="s">
        <v>122</v>
      </c>
      <c r="J7" s="448"/>
      <c r="K7" s="448"/>
      <c r="L7" s="448"/>
      <c r="M7" s="448" t="s">
        <v>139</v>
      </c>
      <c r="N7" s="448" t="s">
        <v>175</v>
      </c>
      <c r="O7" s="448"/>
    </row>
    <row r="8" spans="1:15" s="90" customFormat="1" ht="29.25" customHeight="1">
      <c r="A8" s="446"/>
      <c r="B8" s="446"/>
      <c r="C8" s="446"/>
      <c r="D8" s="447"/>
      <c r="E8" s="473"/>
      <c r="F8" s="448"/>
      <c r="G8" s="466"/>
      <c r="H8" s="448"/>
      <c r="I8" s="448" t="s">
        <v>123</v>
      </c>
      <c r="J8" s="491" t="s">
        <v>138</v>
      </c>
      <c r="K8" s="448" t="s">
        <v>134</v>
      </c>
      <c r="L8" s="448" t="s">
        <v>126</v>
      </c>
      <c r="M8" s="448"/>
      <c r="N8" s="448"/>
      <c r="O8" s="448"/>
    </row>
    <row r="9" spans="1:15" s="90" customFormat="1" ht="19.5" customHeight="1">
      <c r="A9" s="446"/>
      <c r="B9" s="446"/>
      <c r="C9" s="446"/>
      <c r="D9" s="447"/>
      <c r="E9" s="473"/>
      <c r="F9" s="448"/>
      <c r="G9" s="466"/>
      <c r="H9" s="448"/>
      <c r="I9" s="448"/>
      <c r="J9" s="491"/>
      <c r="K9" s="448"/>
      <c r="L9" s="448"/>
      <c r="M9" s="448"/>
      <c r="N9" s="448"/>
      <c r="O9" s="448"/>
    </row>
    <row r="10" spans="1:15" s="90" customFormat="1" ht="19.5" customHeight="1">
      <c r="A10" s="446"/>
      <c r="B10" s="446"/>
      <c r="C10" s="446"/>
      <c r="D10" s="447"/>
      <c r="E10" s="474"/>
      <c r="F10" s="448"/>
      <c r="G10" s="467"/>
      <c r="H10" s="448"/>
      <c r="I10" s="448"/>
      <c r="J10" s="491"/>
      <c r="K10" s="448"/>
      <c r="L10" s="448"/>
      <c r="M10" s="448"/>
      <c r="N10" s="448"/>
      <c r="O10" s="448"/>
    </row>
    <row r="11" spans="1:15" ht="7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138">
        <v>6</v>
      </c>
      <c r="G11" s="138">
        <v>7</v>
      </c>
      <c r="H11" s="138">
        <v>8</v>
      </c>
      <c r="I11" s="138">
        <v>9</v>
      </c>
      <c r="J11" s="138">
        <v>10</v>
      </c>
      <c r="K11" s="138">
        <v>11</v>
      </c>
      <c r="L11" s="138">
        <v>12</v>
      </c>
      <c r="M11" s="138">
        <v>13</v>
      </c>
      <c r="N11" s="138">
        <v>14</v>
      </c>
      <c r="O11" s="138">
        <v>15</v>
      </c>
    </row>
    <row r="12" spans="1:15" ht="115.5" customHeight="1">
      <c r="A12" s="178" t="s">
        <v>38</v>
      </c>
      <c r="B12" s="179" t="s">
        <v>228</v>
      </c>
      <c r="C12" s="179" t="s">
        <v>267</v>
      </c>
      <c r="D12" s="180" t="s">
        <v>289</v>
      </c>
      <c r="E12" s="178" t="s">
        <v>287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75" t="s">
        <v>398</v>
      </c>
      <c r="L12" s="176">
        <v>469528</v>
      </c>
      <c r="M12" s="176">
        <v>0</v>
      </c>
      <c r="N12" s="176">
        <v>0</v>
      </c>
      <c r="O12" s="173" t="s">
        <v>399</v>
      </c>
    </row>
    <row r="13" spans="1:15" ht="63.75">
      <c r="A13" s="273" t="s">
        <v>40</v>
      </c>
      <c r="B13" s="272" t="s">
        <v>228</v>
      </c>
      <c r="C13" s="272" t="s">
        <v>267</v>
      </c>
      <c r="D13" s="91" t="s">
        <v>400</v>
      </c>
      <c r="E13" s="273" t="s">
        <v>401</v>
      </c>
      <c r="F13" s="274">
        <v>1682092</v>
      </c>
      <c r="G13" s="274">
        <v>470931</v>
      </c>
      <c r="H13" s="274">
        <v>1211161</v>
      </c>
      <c r="I13" s="274">
        <v>0</v>
      </c>
      <c r="J13" s="274">
        <v>1012753</v>
      </c>
      <c r="K13" s="174" t="s">
        <v>402</v>
      </c>
      <c r="L13" s="274">
        <v>0</v>
      </c>
      <c r="M13" s="274">
        <v>0</v>
      </c>
      <c r="N13" s="274">
        <v>0</v>
      </c>
      <c r="O13" s="173" t="s">
        <v>399</v>
      </c>
    </row>
    <row r="14" spans="1:15" ht="51" hidden="1">
      <c r="A14" s="69" t="s">
        <v>42</v>
      </c>
      <c r="B14" s="49"/>
      <c r="C14" s="49"/>
      <c r="D14" s="49"/>
      <c r="E14" s="49"/>
      <c r="F14" s="148"/>
      <c r="G14" s="148"/>
      <c r="H14" s="148"/>
      <c r="I14" s="148"/>
      <c r="J14" s="148"/>
      <c r="K14" s="174" t="s">
        <v>127</v>
      </c>
      <c r="L14" s="148"/>
      <c r="M14" s="148"/>
      <c r="N14" s="148"/>
      <c r="O14" s="148"/>
    </row>
    <row r="15" spans="1:15" ht="51" hidden="1">
      <c r="A15" s="69" t="s">
        <v>50</v>
      </c>
      <c r="B15" s="49"/>
      <c r="C15" s="49"/>
      <c r="D15" s="49"/>
      <c r="E15" s="49"/>
      <c r="F15" s="148"/>
      <c r="G15" s="148"/>
      <c r="H15" s="148"/>
      <c r="I15" s="148"/>
      <c r="J15" s="148"/>
      <c r="K15" s="169" t="s">
        <v>127</v>
      </c>
      <c r="L15" s="148"/>
      <c r="M15" s="148"/>
      <c r="N15" s="148"/>
      <c r="O15" s="175"/>
    </row>
    <row r="16" spans="1:15" ht="22.5" customHeight="1">
      <c r="A16" s="482" t="s">
        <v>1</v>
      </c>
      <c r="B16" s="482"/>
      <c r="C16" s="482"/>
      <c r="D16" s="482"/>
      <c r="E16" s="78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288</v>
      </c>
    </row>
    <row r="23" ht="12.75">
      <c r="A23" s="9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3" bestFit="1" customWidth="1"/>
    <col min="2" max="2" width="17.7109375" style="93" customWidth="1"/>
    <col min="3" max="3" width="13.00390625" style="93" customWidth="1"/>
    <col min="4" max="4" width="10.57421875" style="218" customWidth="1"/>
    <col min="5" max="5" width="12.00390625" style="209" customWidth="1"/>
    <col min="6" max="6" width="9.28125" style="209" customWidth="1"/>
    <col min="7" max="7" width="7.57421875" style="209" customWidth="1"/>
    <col min="8" max="8" width="7.7109375" style="209" customWidth="1"/>
    <col min="9" max="9" width="8.7109375" style="209" customWidth="1"/>
    <col min="10" max="11" width="7.7109375" style="209" customWidth="1"/>
    <col min="12" max="12" width="9.7109375" style="209" customWidth="1"/>
    <col min="13" max="13" width="11.7109375" style="209" customWidth="1"/>
    <col min="14" max="14" width="12.421875" style="209" customWidth="1"/>
    <col min="15" max="15" width="8.28125" style="209" customWidth="1"/>
    <col min="16" max="16" width="8.140625" style="209" customWidth="1"/>
    <col min="17" max="17" width="8.7109375" style="209" customWidth="1"/>
    <col min="18" max="16384" width="10.28125" style="93" customWidth="1"/>
  </cols>
  <sheetData>
    <row r="1" ht="12.75">
      <c r="K1" s="209" t="s">
        <v>409</v>
      </c>
    </row>
    <row r="2" ht="11.25">
      <c r="N2" s="209" t="s">
        <v>392</v>
      </c>
    </row>
    <row r="4" spans="1:17" ht="12.75">
      <c r="A4" s="502" t="s">
        <v>176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</row>
    <row r="6" spans="1:17" ht="11.25">
      <c r="A6" s="503" t="s">
        <v>35</v>
      </c>
      <c r="B6" s="503" t="s">
        <v>140</v>
      </c>
      <c r="C6" s="512" t="s">
        <v>141</v>
      </c>
      <c r="D6" s="513" t="s">
        <v>406</v>
      </c>
      <c r="E6" s="496" t="s">
        <v>142</v>
      </c>
      <c r="F6" s="495" t="s">
        <v>11</v>
      </c>
      <c r="G6" s="495"/>
      <c r="H6" s="495" t="s">
        <v>120</v>
      </c>
      <c r="I6" s="495"/>
      <c r="J6" s="495"/>
      <c r="K6" s="495"/>
      <c r="L6" s="495"/>
      <c r="M6" s="495"/>
      <c r="N6" s="495"/>
      <c r="O6" s="495"/>
      <c r="P6" s="495"/>
      <c r="Q6" s="495"/>
    </row>
    <row r="7" spans="1:17" ht="11.25">
      <c r="A7" s="503"/>
      <c r="B7" s="503"/>
      <c r="C7" s="512"/>
      <c r="D7" s="513"/>
      <c r="E7" s="496"/>
      <c r="F7" s="496" t="s">
        <v>143</v>
      </c>
      <c r="G7" s="496" t="s">
        <v>144</v>
      </c>
      <c r="H7" s="495" t="s">
        <v>133</v>
      </c>
      <c r="I7" s="495"/>
      <c r="J7" s="495"/>
      <c r="K7" s="495"/>
      <c r="L7" s="495"/>
      <c r="M7" s="495"/>
      <c r="N7" s="495"/>
      <c r="O7" s="495"/>
      <c r="P7" s="495"/>
      <c r="Q7" s="495"/>
    </row>
    <row r="8" spans="1:17" ht="11.25">
      <c r="A8" s="503"/>
      <c r="B8" s="503"/>
      <c r="C8" s="512"/>
      <c r="D8" s="513"/>
      <c r="E8" s="496"/>
      <c r="F8" s="496"/>
      <c r="G8" s="496"/>
      <c r="H8" s="496" t="s">
        <v>145</v>
      </c>
      <c r="I8" s="495" t="s">
        <v>78</v>
      </c>
      <c r="J8" s="495"/>
      <c r="K8" s="495"/>
      <c r="L8" s="495"/>
      <c r="M8" s="495"/>
      <c r="N8" s="495"/>
      <c r="O8" s="495"/>
      <c r="P8" s="495"/>
      <c r="Q8" s="495"/>
    </row>
    <row r="9" spans="1:17" ht="14.25" customHeight="1">
      <c r="A9" s="503"/>
      <c r="B9" s="503"/>
      <c r="C9" s="512"/>
      <c r="D9" s="513"/>
      <c r="E9" s="496"/>
      <c r="F9" s="496"/>
      <c r="G9" s="496"/>
      <c r="H9" s="496"/>
      <c r="I9" s="495" t="s">
        <v>146</v>
      </c>
      <c r="J9" s="495"/>
      <c r="K9" s="495"/>
      <c r="L9" s="495"/>
      <c r="M9" s="495" t="s">
        <v>147</v>
      </c>
      <c r="N9" s="495"/>
      <c r="O9" s="495"/>
      <c r="P9" s="495"/>
      <c r="Q9" s="495"/>
    </row>
    <row r="10" spans="1:17" ht="12.75" customHeight="1">
      <c r="A10" s="503"/>
      <c r="B10" s="503"/>
      <c r="C10" s="512"/>
      <c r="D10" s="513"/>
      <c r="E10" s="496"/>
      <c r="F10" s="496"/>
      <c r="G10" s="496"/>
      <c r="H10" s="496"/>
      <c r="I10" s="496" t="s">
        <v>148</v>
      </c>
      <c r="J10" s="495" t="s">
        <v>149</v>
      </c>
      <c r="K10" s="495"/>
      <c r="L10" s="495"/>
      <c r="M10" s="496" t="s">
        <v>150</v>
      </c>
      <c r="N10" s="496" t="s">
        <v>149</v>
      </c>
      <c r="O10" s="496"/>
      <c r="P10" s="496"/>
      <c r="Q10" s="496"/>
    </row>
    <row r="11" spans="1:17" ht="48" customHeight="1">
      <c r="A11" s="503"/>
      <c r="B11" s="503"/>
      <c r="C11" s="512"/>
      <c r="D11" s="513"/>
      <c r="E11" s="496"/>
      <c r="F11" s="496"/>
      <c r="G11" s="496"/>
      <c r="H11" s="496"/>
      <c r="I11" s="496"/>
      <c r="J11" s="210" t="s">
        <v>151</v>
      </c>
      <c r="K11" s="210" t="s">
        <v>152</v>
      </c>
      <c r="L11" s="210" t="s">
        <v>153</v>
      </c>
      <c r="M11" s="496"/>
      <c r="N11" s="210" t="s">
        <v>154</v>
      </c>
      <c r="O11" s="210" t="s">
        <v>155</v>
      </c>
      <c r="P11" s="210" t="s">
        <v>152</v>
      </c>
      <c r="Q11" s="210" t="s">
        <v>156</v>
      </c>
    </row>
    <row r="12" spans="1:17" ht="7.5" customHeight="1">
      <c r="A12" s="94">
        <v>1</v>
      </c>
      <c r="B12" s="94">
        <v>2</v>
      </c>
      <c r="C12" s="94">
        <v>3</v>
      </c>
      <c r="D12" s="219">
        <v>4</v>
      </c>
      <c r="E12" s="211">
        <v>5</v>
      </c>
      <c r="F12" s="211">
        <v>6</v>
      </c>
      <c r="G12" s="211">
        <v>7</v>
      </c>
      <c r="H12" s="211">
        <v>8</v>
      </c>
      <c r="I12" s="211">
        <v>9</v>
      </c>
      <c r="J12" s="211">
        <v>10</v>
      </c>
      <c r="K12" s="211">
        <v>11</v>
      </c>
      <c r="L12" s="211">
        <v>12</v>
      </c>
      <c r="M12" s="211">
        <v>13</v>
      </c>
      <c r="N12" s="211">
        <v>14</v>
      </c>
      <c r="O12" s="211">
        <v>15</v>
      </c>
      <c r="P12" s="211">
        <v>16</v>
      </c>
      <c r="Q12" s="211">
        <v>17</v>
      </c>
    </row>
    <row r="13" spans="1:17" s="97" customFormat="1" ht="11.25">
      <c r="A13" s="95">
        <v>1</v>
      </c>
      <c r="B13" s="96" t="s">
        <v>157</v>
      </c>
      <c r="C13" s="529" t="s">
        <v>104</v>
      </c>
      <c r="D13" s="530"/>
      <c r="E13" s="212">
        <f>E18+E27</f>
        <v>5023135</v>
      </c>
      <c r="F13" s="212">
        <f aca="true" t="shared" si="0" ref="F13:Q13">F18+F27</f>
        <v>2348426</v>
      </c>
      <c r="G13" s="212">
        <f t="shared" si="0"/>
        <v>2674709</v>
      </c>
      <c r="H13" s="212">
        <f t="shared" si="0"/>
        <v>2355158</v>
      </c>
      <c r="I13" s="212">
        <f t="shared" si="0"/>
        <v>854269</v>
      </c>
      <c r="J13" s="212">
        <f t="shared" si="0"/>
        <v>0</v>
      </c>
      <c r="K13" s="212">
        <f t="shared" si="0"/>
        <v>0</v>
      </c>
      <c r="L13" s="212">
        <f t="shared" si="0"/>
        <v>854269</v>
      </c>
      <c r="M13" s="212">
        <f t="shared" si="0"/>
        <v>1500889</v>
      </c>
      <c r="N13" s="212">
        <f t="shared" si="0"/>
        <v>796597</v>
      </c>
      <c r="O13" s="212">
        <f t="shared" si="0"/>
        <v>704292</v>
      </c>
      <c r="P13" s="212">
        <f t="shared" si="0"/>
        <v>0</v>
      </c>
      <c r="Q13" s="212">
        <f t="shared" si="0"/>
        <v>0</v>
      </c>
    </row>
    <row r="14" spans="1:17" ht="11.25">
      <c r="A14" s="519" t="s">
        <v>158</v>
      </c>
      <c r="B14" s="98" t="s">
        <v>159</v>
      </c>
      <c r="C14" s="520" t="s">
        <v>373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2"/>
    </row>
    <row r="15" spans="1:17" ht="11.25">
      <c r="A15" s="519"/>
      <c r="B15" s="98" t="s">
        <v>160</v>
      </c>
      <c r="C15" s="523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5"/>
    </row>
    <row r="16" spans="1:17" ht="11.25">
      <c r="A16" s="519"/>
      <c r="B16" s="98" t="s">
        <v>161</v>
      </c>
      <c r="C16" s="523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5"/>
    </row>
    <row r="17" spans="1:17" ht="11.25">
      <c r="A17" s="519"/>
      <c r="B17" s="98" t="s">
        <v>162</v>
      </c>
      <c r="C17" s="526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8"/>
    </row>
    <row r="18" spans="1:17" ht="11.25">
      <c r="A18" s="519"/>
      <c r="B18" s="98" t="s">
        <v>163</v>
      </c>
      <c r="C18" s="99"/>
      <c r="D18" s="220" t="s">
        <v>374</v>
      </c>
      <c r="E18" s="213">
        <v>798000</v>
      </c>
      <c r="F18" s="213">
        <v>470931</v>
      </c>
      <c r="G18" s="213">
        <v>327069</v>
      </c>
      <c r="H18" s="213">
        <v>798000</v>
      </c>
      <c r="I18" s="213">
        <v>470931</v>
      </c>
      <c r="J18" s="213">
        <v>0</v>
      </c>
      <c r="K18" s="213">
        <v>0</v>
      </c>
      <c r="L18" s="213">
        <v>470931</v>
      </c>
      <c r="M18" s="213">
        <v>327069</v>
      </c>
      <c r="N18" s="213">
        <v>327069</v>
      </c>
      <c r="O18" s="213">
        <v>0</v>
      </c>
      <c r="P18" s="213">
        <v>0</v>
      </c>
      <c r="Q18" s="213">
        <v>0</v>
      </c>
    </row>
    <row r="19" spans="1:17" ht="11.25">
      <c r="A19" s="519"/>
      <c r="B19" s="98" t="s">
        <v>403</v>
      </c>
      <c r="C19" s="100"/>
      <c r="D19" s="220" t="s">
        <v>374</v>
      </c>
      <c r="E19" s="213">
        <v>798000</v>
      </c>
      <c r="F19" s="213">
        <v>470931</v>
      </c>
      <c r="G19" s="213">
        <v>327069</v>
      </c>
      <c r="H19" s="213">
        <v>798000</v>
      </c>
      <c r="I19" s="213">
        <v>470931</v>
      </c>
      <c r="J19" s="213">
        <v>0</v>
      </c>
      <c r="K19" s="213">
        <v>0</v>
      </c>
      <c r="L19" s="213">
        <v>470931</v>
      </c>
      <c r="M19" s="213">
        <v>327069</v>
      </c>
      <c r="N19" s="213">
        <v>327069</v>
      </c>
      <c r="O19" s="213">
        <v>0</v>
      </c>
      <c r="P19" s="213">
        <v>0</v>
      </c>
      <c r="Q19" s="213">
        <v>0</v>
      </c>
    </row>
    <row r="20" spans="1:17" ht="11.25" hidden="1">
      <c r="A20" s="519"/>
      <c r="B20" s="98" t="s">
        <v>133</v>
      </c>
      <c r="C20" s="100"/>
      <c r="D20" s="221"/>
      <c r="E20" s="213"/>
      <c r="F20" s="213"/>
      <c r="G20" s="213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ht="11.25" hidden="1">
      <c r="A21" s="519"/>
      <c r="B21" s="98" t="s">
        <v>139</v>
      </c>
      <c r="C21" s="100"/>
      <c r="D21" s="221"/>
      <c r="E21" s="213"/>
      <c r="F21" s="213"/>
      <c r="G21" s="213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11.25" hidden="1">
      <c r="A22" s="519"/>
      <c r="B22" s="98" t="s">
        <v>174</v>
      </c>
      <c r="C22" s="100"/>
      <c r="D22" s="221"/>
      <c r="E22" s="213"/>
      <c r="F22" s="213"/>
      <c r="G22" s="213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ht="11.25">
      <c r="A23" s="519" t="s">
        <v>164</v>
      </c>
      <c r="B23" s="98" t="s">
        <v>159</v>
      </c>
      <c r="C23" s="520" t="s">
        <v>404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2"/>
    </row>
    <row r="24" spans="1:17" ht="11.25">
      <c r="A24" s="519"/>
      <c r="B24" s="98" t="s">
        <v>160</v>
      </c>
      <c r="C24" s="523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5"/>
    </row>
    <row r="25" spans="1:17" ht="11.25">
      <c r="A25" s="519"/>
      <c r="B25" s="98" t="s">
        <v>161</v>
      </c>
      <c r="C25" s="523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5"/>
    </row>
    <row r="26" spans="1:17" ht="11.25">
      <c r="A26" s="519"/>
      <c r="B26" s="98" t="s">
        <v>162</v>
      </c>
      <c r="C26" s="526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8"/>
    </row>
    <row r="27" spans="1:17" ht="11.25">
      <c r="A27" s="519"/>
      <c r="B27" s="98" t="s">
        <v>163</v>
      </c>
      <c r="C27" s="99"/>
      <c r="D27" s="220" t="s">
        <v>405</v>
      </c>
      <c r="E27" s="213">
        <f>F27+G27</f>
        <v>4225135</v>
      </c>
      <c r="F27" s="213">
        <v>1877495</v>
      </c>
      <c r="G27" s="213">
        <v>2347640</v>
      </c>
      <c r="H27" s="213">
        <f>H28</f>
        <v>1557158</v>
      </c>
      <c r="I27" s="213">
        <f aca="true" t="shared" si="1" ref="I27:Q27">I28</f>
        <v>383338</v>
      </c>
      <c r="J27" s="213">
        <f t="shared" si="1"/>
        <v>0</v>
      </c>
      <c r="K27" s="213">
        <f t="shared" si="1"/>
        <v>0</v>
      </c>
      <c r="L27" s="213">
        <f t="shared" si="1"/>
        <v>383338</v>
      </c>
      <c r="M27" s="213">
        <f t="shared" si="1"/>
        <v>1173820</v>
      </c>
      <c r="N27" s="213">
        <f t="shared" si="1"/>
        <v>469528</v>
      </c>
      <c r="O27" s="213">
        <f t="shared" si="1"/>
        <v>704292</v>
      </c>
      <c r="P27" s="213">
        <f t="shared" si="1"/>
        <v>0</v>
      </c>
      <c r="Q27" s="213">
        <f t="shared" si="1"/>
        <v>0</v>
      </c>
    </row>
    <row r="28" spans="1:17" ht="11.25">
      <c r="A28" s="519"/>
      <c r="B28" s="98" t="s">
        <v>403</v>
      </c>
      <c r="C28" s="100"/>
      <c r="D28" s="220" t="s">
        <v>405</v>
      </c>
      <c r="E28" s="213">
        <f>F28+G28</f>
        <v>1557158</v>
      </c>
      <c r="F28" s="213">
        <f>I28</f>
        <v>383338</v>
      </c>
      <c r="G28" s="213">
        <f>M28</f>
        <v>1173820</v>
      </c>
      <c r="H28" s="214">
        <f>I28+M28</f>
        <v>1557158</v>
      </c>
      <c r="I28" s="214">
        <f>J28+K28+L28</f>
        <v>383338</v>
      </c>
      <c r="J28" s="214">
        <v>0</v>
      </c>
      <c r="K28" s="214">
        <v>0</v>
      </c>
      <c r="L28" s="214">
        <v>383338</v>
      </c>
      <c r="M28" s="214">
        <f>N28+O28+P28+Q28</f>
        <v>1173820</v>
      </c>
      <c r="N28" s="214">
        <v>469528</v>
      </c>
      <c r="O28" s="214">
        <v>704292</v>
      </c>
      <c r="P28" s="214">
        <v>0</v>
      </c>
      <c r="Q28" s="214">
        <v>0</v>
      </c>
    </row>
    <row r="29" spans="1:17" ht="11.25" hidden="1">
      <c r="A29" s="519"/>
      <c r="B29" s="98" t="s">
        <v>133</v>
      </c>
      <c r="C29" s="100"/>
      <c r="D29" s="221"/>
      <c r="E29" s="213"/>
      <c r="F29" s="213"/>
      <c r="G29" s="213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ht="11.25" hidden="1">
      <c r="A30" s="519"/>
      <c r="B30" s="98" t="s">
        <v>139</v>
      </c>
      <c r="C30" s="100"/>
      <c r="D30" s="221"/>
      <c r="E30" s="213"/>
      <c r="F30" s="213"/>
      <c r="G30" s="213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ht="11.25" hidden="1">
      <c r="A31" s="519"/>
      <c r="B31" s="98" t="s">
        <v>175</v>
      </c>
      <c r="C31" s="100"/>
      <c r="D31" s="221"/>
      <c r="E31" s="213"/>
      <c r="F31" s="213"/>
      <c r="G31" s="213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ht="11.25" hidden="1">
      <c r="A32" s="101" t="s">
        <v>165</v>
      </c>
      <c r="B32" s="98" t="s">
        <v>166</v>
      </c>
      <c r="C32" s="514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6"/>
    </row>
    <row r="33" spans="1:17" s="97" customFormat="1" ht="11.25">
      <c r="A33" s="102">
        <v>2</v>
      </c>
      <c r="B33" s="103" t="s">
        <v>167</v>
      </c>
      <c r="C33" s="517" t="s">
        <v>104</v>
      </c>
      <c r="D33" s="518"/>
      <c r="E33" s="215">
        <f>E38+E48</f>
        <v>22090</v>
      </c>
      <c r="F33" s="215">
        <f aca="true" t="shared" si="2" ref="F33:Q33">F38+F48</f>
        <v>3313</v>
      </c>
      <c r="G33" s="215">
        <f t="shared" si="2"/>
        <v>18777</v>
      </c>
      <c r="H33" s="215">
        <f t="shared" si="2"/>
        <v>14670</v>
      </c>
      <c r="I33" s="215">
        <f t="shared" si="2"/>
        <v>2200</v>
      </c>
      <c r="J33" s="215">
        <f t="shared" si="2"/>
        <v>0</v>
      </c>
      <c r="K33" s="215">
        <f t="shared" si="2"/>
        <v>0</v>
      </c>
      <c r="L33" s="215">
        <f t="shared" si="2"/>
        <v>2200</v>
      </c>
      <c r="M33" s="215">
        <f t="shared" si="2"/>
        <v>12470</v>
      </c>
      <c r="N33" s="215">
        <f t="shared" si="2"/>
        <v>12470</v>
      </c>
      <c r="O33" s="215">
        <f t="shared" si="2"/>
        <v>0</v>
      </c>
      <c r="P33" s="215">
        <f t="shared" si="2"/>
        <v>0</v>
      </c>
      <c r="Q33" s="215">
        <f t="shared" si="2"/>
        <v>0</v>
      </c>
    </row>
    <row r="34" spans="1:17" ht="11.25">
      <c r="A34" s="519" t="s">
        <v>168</v>
      </c>
      <c r="B34" s="98" t="s">
        <v>159</v>
      </c>
      <c r="C34" s="520" t="s">
        <v>407</v>
      </c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2"/>
    </row>
    <row r="35" spans="1:17" ht="11.25">
      <c r="A35" s="519"/>
      <c r="B35" s="98" t="s">
        <v>160</v>
      </c>
      <c r="C35" s="523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5"/>
    </row>
    <row r="36" spans="1:17" ht="11.25">
      <c r="A36" s="519"/>
      <c r="B36" s="98" t="s">
        <v>161</v>
      </c>
      <c r="C36" s="523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5"/>
    </row>
    <row r="37" spans="1:17" ht="11.25">
      <c r="A37" s="519"/>
      <c r="B37" s="98" t="s">
        <v>162</v>
      </c>
      <c r="C37" s="526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8"/>
    </row>
    <row r="38" spans="1:17" ht="11.25">
      <c r="A38" s="519"/>
      <c r="B38" s="98" t="s">
        <v>163</v>
      </c>
      <c r="C38" s="99"/>
      <c r="D38" s="220" t="s">
        <v>372</v>
      </c>
      <c r="E38" s="213">
        <f>F38+G38</f>
        <v>22090</v>
      </c>
      <c r="F38" s="213">
        <v>3313</v>
      </c>
      <c r="G38" s="213">
        <v>18777</v>
      </c>
      <c r="H38" s="213">
        <f aca="true" t="shared" si="3" ref="H38:Q38">H39</f>
        <v>14670</v>
      </c>
      <c r="I38" s="213">
        <f t="shared" si="3"/>
        <v>2200</v>
      </c>
      <c r="J38" s="213">
        <f t="shared" si="3"/>
        <v>0</v>
      </c>
      <c r="K38" s="213">
        <f t="shared" si="3"/>
        <v>0</v>
      </c>
      <c r="L38" s="213">
        <f t="shared" si="3"/>
        <v>2200</v>
      </c>
      <c r="M38" s="213">
        <f t="shared" si="3"/>
        <v>12470</v>
      </c>
      <c r="N38" s="213">
        <f t="shared" si="3"/>
        <v>12470</v>
      </c>
      <c r="O38" s="213">
        <f t="shared" si="3"/>
        <v>0</v>
      </c>
      <c r="P38" s="213">
        <f t="shared" si="3"/>
        <v>0</v>
      </c>
      <c r="Q38" s="213">
        <f t="shared" si="3"/>
        <v>0</v>
      </c>
    </row>
    <row r="39" spans="1:17" ht="11.25">
      <c r="A39" s="519"/>
      <c r="B39" s="98" t="s">
        <v>403</v>
      </c>
      <c r="C39" s="100"/>
      <c r="D39" s="221" t="s">
        <v>372</v>
      </c>
      <c r="E39" s="213">
        <f>F39+G39</f>
        <v>14670</v>
      </c>
      <c r="F39" s="213">
        <f>I39</f>
        <v>2200</v>
      </c>
      <c r="G39" s="213">
        <f>M39</f>
        <v>12470</v>
      </c>
      <c r="H39" s="214">
        <f>I39+M39</f>
        <v>14670</v>
      </c>
      <c r="I39" s="214">
        <f>J39+K39+L39</f>
        <v>2200</v>
      </c>
      <c r="J39" s="214">
        <v>0</v>
      </c>
      <c r="K39" s="214">
        <v>0</v>
      </c>
      <c r="L39" s="214">
        <v>2200</v>
      </c>
      <c r="M39" s="214">
        <f>N39+O39+P39+Q39</f>
        <v>12470</v>
      </c>
      <c r="N39" s="214">
        <v>12470</v>
      </c>
      <c r="O39" s="214">
        <v>0</v>
      </c>
      <c r="P39" s="214">
        <v>0</v>
      </c>
      <c r="Q39" s="214">
        <v>0</v>
      </c>
    </row>
    <row r="40" spans="1:17" ht="11.25" hidden="1">
      <c r="A40" s="519"/>
      <c r="B40" s="98" t="s">
        <v>133</v>
      </c>
      <c r="C40" s="100"/>
      <c r="D40" s="221"/>
      <c r="E40" s="213"/>
      <c r="F40" s="213"/>
      <c r="G40" s="213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ht="11.25" hidden="1">
      <c r="A41" s="519"/>
      <c r="B41" s="98" t="s">
        <v>139</v>
      </c>
      <c r="C41" s="100"/>
      <c r="D41" s="221"/>
      <c r="E41" s="213"/>
      <c r="F41" s="213"/>
      <c r="G41" s="213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ht="11.25" hidden="1">
      <c r="A42" s="519"/>
      <c r="B42" s="98" t="s">
        <v>175</v>
      </c>
      <c r="C42" s="100"/>
      <c r="D42" s="221"/>
      <c r="E42" s="213"/>
      <c r="F42" s="213"/>
      <c r="G42" s="213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ht="11.25" hidden="1">
      <c r="A43" s="104" t="s">
        <v>169</v>
      </c>
      <c r="B43" s="105" t="s">
        <v>166</v>
      </c>
      <c r="C43" s="531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3"/>
    </row>
    <row r="44" spans="1:17" ht="11.25" customHeight="1" hidden="1">
      <c r="A44" s="519" t="s">
        <v>168</v>
      </c>
      <c r="B44" s="98" t="s">
        <v>159</v>
      </c>
      <c r="C44" s="520" t="s">
        <v>371</v>
      </c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2"/>
    </row>
    <row r="45" spans="1:17" ht="11.25" customHeight="1" hidden="1">
      <c r="A45" s="519"/>
      <c r="B45" s="98" t="s">
        <v>160</v>
      </c>
      <c r="C45" s="523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5"/>
    </row>
    <row r="46" spans="1:17" ht="11.25" customHeight="1" hidden="1">
      <c r="A46" s="519"/>
      <c r="B46" s="98" t="s">
        <v>161</v>
      </c>
      <c r="C46" s="523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5"/>
    </row>
    <row r="47" spans="1:17" ht="11.25" customHeight="1" hidden="1">
      <c r="A47" s="519"/>
      <c r="B47" s="98" t="s">
        <v>162</v>
      </c>
      <c r="C47" s="526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8"/>
    </row>
    <row r="48" spans="1:17" ht="11.25" customHeight="1" hidden="1">
      <c r="A48" s="519"/>
      <c r="B48" s="98" t="s">
        <v>163</v>
      </c>
      <c r="C48" s="99"/>
      <c r="D48" s="220" t="s">
        <v>372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</row>
    <row r="49" spans="1:17" ht="11.25" customHeight="1" hidden="1">
      <c r="A49" s="519"/>
      <c r="B49" s="98" t="s">
        <v>173</v>
      </c>
      <c r="C49" s="100"/>
      <c r="D49" s="221" t="s">
        <v>372</v>
      </c>
      <c r="E49" s="213">
        <v>0</v>
      </c>
      <c r="F49" s="213">
        <v>0</v>
      </c>
      <c r="G49" s="213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  <c r="O49" s="214">
        <v>0</v>
      </c>
      <c r="P49" s="214">
        <v>0</v>
      </c>
      <c r="Q49" s="214">
        <v>0</v>
      </c>
    </row>
    <row r="50" spans="1:17" ht="11.25" customHeight="1" hidden="1">
      <c r="A50" s="519"/>
      <c r="B50" s="98" t="s">
        <v>133</v>
      </c>
      <c r="C50" s="100"/>
      <c r="D50" s="221"/>
      <c r="E50" s="213"/>
      <c r="F50" s="213"/>
      <c r="G50" s="213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ht="11.25" customHeight="1" hidden="1">
      <c r="A51" s="519"/>
      <c r="B51" s="98" t="s">
        <v>139</v>
      </c>
      <c r="C51" s="100"/>
      <c r="D51" s="221"/>
      <c r="E51" s="213"/>
      <c r="F51" s="213"/>
      <c r="G51" s="213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ht="11.25" customHeight="1" hidden="1">
      <c r="A52" s="519"/>
      <c r="B52" s="98" t="s">
        <v>175</v>
      </c>
      <c r="C52" s="100"/>
      <c r="D52" s="221"/>
      <c r="E52" s="213"/>
      <c r="F52" s="213"/>
      <c r="G52" s="213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s="97" customFormat="1" ht="15" customHeight="1">
      <c r="A53" s="534" t="s">
        <v>170</v>
      </c>
      <c r="B53" s="535"/>
      <c r="C53" s="536" t="s">
        <v>104</v>
      </c>
      <c r="D53" s="537"/>
      <c r="E53" s="216">
        <f>E13+E33</f>
        <v>5045225</v>
      </c>
      <c r="F53" s="216">
        <f aca="true" t="shared" si="4" ref="F53:Q53">F13+F33</f>
        <v>2351739</v>
      </c>
      <c r="G53" s="216">
        <f t="shared" si="4"/>
        <v>2693486</v>
      </c>
      <c r="H53" s="216">
        <f t="shared" si="4"/>
        <v>2369828</v>
      </c>
      <c r="I53" s="216">
        <f t="shared" si="4"/>
        <v>856469</v>
      </c>
      <c r="J53" s="216">
        <f t="shared" si="4"/>
        <v>0</v>
      </c>
      <c r="K53" s="216">
        <f t="shared" si="4"/>
        <v>0</v>
      </c>
      <c r="L53" s="216">
        <f t="shared" si="4"/>
        <v>856469</v>
      </c>
      <c r="M53" s="216">
        <f t="shared" si="4"/>
        <v>1513359</v>
      </c>
      <c r="N53" s="216">
        <f t="shared" si="4"/>
        <v>809067</v>
      </c>
      <c r="O53" s="216">
        <f t="shared" si="4"/>
        <v>704292</v>
      </c>
      <c r="P53" s="216">
        <f t="shared" si="4"/>
        <v>0</v>
      </c>
      <c r="Q53" s="216">
        <f t="shared" si="4"/>
        <v>0</v>
      </c>
    </row>
    <row r="55" spans="1:10" ht="11.25">
      <c r="A55" s="501" t="s">
        <v>171</v>
      </c>
      <c r="B55" s="501"/>
      <c r="C55" s="501"/>
      <c r="D55" s="501"/>
      <c r="E55" s="501"/>
      <c r="F55" s="501"/>
      <c r="G55" s="501"/>
      <c r="H55" s="501"/>
      <c r="I55" s="501"/>
      <c r="J55" s="501"/>
    </row>
    <row r="56" spans="1:10" ht="11.25">
      <c r="A56" s="106" t="s">
        <v>172</v>
      </c>
      <c r="B56" s="106"/>
      <c r="C56" s="106"/>
      <c r="D56" s="222"/>
      <c r="E56" s="217"/>
      <c r="F56" s="217"/>
      <c r="G56" s="217"/>
      <c r="H56" s="217"/>
      <c r="I56" s="217"/>
      <c r="J56" s="217"/>
    </row>
    <row r="57" spans="1:5" ht="11.25">
      <c r="A57" s="106"/>
      <c r="B57" s="106"/>
      <c r="C57" s="106"/>
      <c r="D57" s="222"/>
      <c r="E57" s="217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31" customWidth="1"/>
    <col min="2" max="2" width="25.28125" style="231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92" t="s">
        <v>207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ht="12.75">
      <c r="R3" s="107"/>
    </row>
    <row r="4" spans="1:18" s="8" customFormat="1" ht="35.25" customHeight="1">
      <c r="A4" s="538" t="s">
        <v>35</v>
      </c>
      <c r="B4" s="538" t="s">
        <v>102</v>
      </c>
      <c r="C4" s="539" t="s">
        <v>208</v>
      </c>
      <c r="D4" s="540" t="s">
        <v>177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1:18" s="8" customFormat="1" ht="23.25" customHeight="1">
      <c r="A5" s="538"/>
      <c r="B5" s="538"/>
      <c r="C5" s="539"/>
      <c r="D5" s="248" t="s">
        <v>178</v>
      </c>
      <c r="E5" s="108">
        <v>2010</v>
      </c>
      <c r="F5" s="108">
        <v>2011</v>
      </c>
      <c r="G5" s="108">
        <v>2012</v>
      </c>
      <c r="H5" s="108">
        <v>2013</v>
      </c>
      <c r="I5" s="108">
        <v>2014</v>
      </c>
      <c r="J5" s="108">
        <v>2015</v>
      </c>
      <c r="K5" s="108">
        <v>2016</v>
      </c>
      <c r="L5" s="108">
        <v>2017</v>
      </c>
      <c r="M5" s="108">
        <v>2018</v>
      </c>
      <c r="N5" s="108">
        <v>2019</v>
      </c>
      <c r="O5" s="108">
        <v>2020</v>
      </c>
      <c r="P5" s="108">
        <v>2021</v>
      </c>
      <c r="Q5" s="108">
        <v>2022</v>
      </c>
      <c r="R5" s="108">
        <v>2023</v>
      </c>
    </row>
    <row r="6" spans="1:18" s="110" customFormat="1" ht="12">
      <c r="A6" s="232">
        <v>1</v>
      </c>
      <c r="B6" s="232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09">
        <v>14</v>
      </c>
      <c r="O6" s="109">
        <v>15</v>
      </c>
      <c r="P6" s="109">
        <v>16</v>
      </c>
      <c r="Q6" s="109">
        <v>17</v>
      </c>
      <c r="R6" s="109">
        <v>18</v>
      </c>
    </row>
    <row r="7" spans="1:18" s="223" customFormat="1" ht="24" customHeight="1">
      <c r="A7" s="236" t="s">
        <v>38</v>
      </c>
      <c r="B7" s="233" t="s">
        <v>375</v>
      </c>
      <c r="C7" s="245">
        <f>C8+C12+C17</f>
        <v>5218964.49</v>
      </c>
      <c r="D7" s="225"/>
      <c r="E7" s="239">
        <f aca="true" t="shared" si="0" ref="E7:R7">E8+E12+E17</f>
        <v>7254415</v>
      </c>
      <c r="F7" s="239">
        <f t="shared" si="0"/>
        <v>6475415</v>
      </c>
      <c r="G7" s="239">
        <f t="shared" si="0"/>
        <v>5739000</v>
      </c>
      <c r="H7" s="239">
        <f t="shared" si="0"/>
        <v>4853000</v>
      </c>
      <c r="I7" s="239">
        <f t="shared" si="0"/>
        <v>3967000</v>
      </c>
      <c r="J7" s="239">
        <f t="shared" si="0"/>
        <v>3079000</v>
      </c>
      <c r="K7" s="239">
        <f t="shared" si="0"/>
        <v>2191000</v>
      </c>
      <c r="L7" s="239">
        <f t="shared" si="0"/>
        <v>1610500</v>
      </c>
      <c r="M7" s="239">
        <f t="shared" si="0"/>
        <v>1336000</v>
      </c>
      <c r="N7" s="239">
        <f t="shared" si="0"/>
        <v>1132000</v>
      </c>
      <c r="O7" s="239">
        <f t="shared" si="0"/>
        <v>928000</v>
      </c>
      <c r="P7" s="239">
        <f t="shared" si="0"/>
        <v>724000</v>
      </c>
      <c r="Q7" s="239">
        <f t="shared" si="0"/>
        <v>520000</v>
      </c>
      <c r="R7" s="239">
        <f t="shared" si="0"/>
        <v>260000</v>
      </c>
    </row>
    <row r="8" spans="1:18" s="6" customFormat="1" ht="37.5" customHeight="1">
      <c r="A8" s="237" t="s">
        <v>158</v>
      </c>
      <c r="B8" s="234" t="s">
        <v>378</v>
      </c>
      <c r="C8" s="246">
        <f>C9+C10+C11</f>
        <v>4618964.49</v>
      </c>
      <c r="D8" s="226"/>
      <c r="E8" s="240">
        <f aca="true" t="shared" si="1" ref="E8:R8">E9+E10+E11</f>
        <v>4640000</v>
      </c>
      <c r="F8" s="240">
        <f t="shared" si="1"/>
        <v>6475415</v>
      </c>
      <c r="G8" s="240">
        <f t="shared" si="1"/>
        <v>5739000</v>
      </c>
      <c r="H8" s="240">
        <f t="shared" si="1"/>
        <v>4853000</v>
      </c>
      <c r="I8" s="240">
        <f t="shared" si="1"/>
        <v>3967000</v>
      </c>
      <c r="J8" s="240">
        <f t="shared" si="1"/>
        <v>3079000</v>
      </c>
      <c r="K8" s="240">
        <f t="shared" si="1"/>
        <v>2191000</v>
      </c>
      <c r="L8" s="240">
        <f t="shared" si="1"/>
        <v>1610500</v>
      </c>
      <c r="M8" s="240">
        <f t="shared" si="1"/>
        <v>1336000</v>
      </c>
      <c r="N8" s="240">
        <f t="shared" si="1"/>
        <v>1132000</v>
      </c>
      <c r="O8" s="240">
        <f t="shared" si="1"/>
        <v>928000</v>
      </c>
      <c r="P8" s="240">
        <f t="shared" si="1"/>
        <v>724000</v>
      </c>
      <c r="Q8" s="240">
        <f t="shared" si="1"/>
        <v>520000</v>
      </c>
      <c r="R8" s="240">
        <f t="shared" si="1"/>
        <v>260000</v>
      </c>
    </row>
    <row r="9" spans="1:18" s="6" customFormat="1" ht="15" customHeight="1">
      <c r="A9" s="232" t="s">
        <v>179</v>
      </c>
      <c r="B9" s="235" t="s">
        <v>180</v>
      </c>
      <c r="C9" s="246">
        <v>4618964.49</v>
      </c>
      <c r="D9" s="226"/>
      <c r="E9" s="240">
        <v>4640000</v>
      </c>
      <c r="F9" s="240">
        <v>6475415</v>
      </c>
      <c r="G9" s="240">
        <v>5739000</v>
      </c>
      <c r="H9" s="240">
        <v>4853000</v>
      </c>
      <c r="I9" s="240">
        <v>3967000</v>
      </c>
      <c r="J9" s="240">
        <v>3079000</v>
      </c>
      <c r="K9" s="240">
        <v>2191000</v>
      </c>
      <c r="L9" s="240">
        <v>1610500</v>
      </c>
      <c r="M9" s="240">
        <v>1336000</v>
      </c>
      <c r="N9" s="240">
        <v>1132000</v>
      </c>
      <c r="O9" s="240">
        <v>928000</v>
      </c>
      <c r="P9" s="240">
        <v>724000</v>
      </c>
      <c r="Q9" s="240">
        <v>520000</v>
      </c>
      <c r="R9" s="240">
        <v>260000</v>
      </c>
    </row>
    <row r="10" spans="1:18" s="6" customFormat="1" ht="15" customHeight="1">
      <c r="A10" s="232" t="s">
        <v>181</v>
      </c>
      <c r="B10" s="235" t="s">
        <v>182</v>
      </c>
      <c r="C10" s="240">
        <v>0</v>
      </c>
      <c r="D10" s="226"/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</row>
    <row r="11" spans="1:18" s="6" customFormat="1" ht="15" customHeight="1">
      <c r="A11" s="232" t="s">
        <v>183</v>
      </c>
      <c r="B11" s="235" t="s">
        <v>184</v>
      </c>
      <c r="C11" s="240">
        <v>0</v>
      </c>
      <c r="D11" s="226"/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0</v>
      </c>
      <c r="O11" s="240">
        <v>0</v>
      </c>
      <c r="P11" s="240">
        <v>0</v>
      </c>
      <c r="Q11" s="240">
        <v>0</v>
      </c>
      <c r="R11" s="240">
        <v>0</v>
      </c>
    </row>
    <row r="12" spans="1:18" s="6" customFormat="1" ht="36.75" customHeight="1">
      <c r="A12" s="237" t="s">
        <v>164</v>
      </c>
      <c r="B12" s="234" t="s">
        <v>185</v>
      </c>
      <c r="C12" s="240">
        <f>C13+C14+C15+C16</f>
        <v>600000</v>
      </c>
      <c r="D12" s="226"/>
      <c r="E12" s="240">
        <f aca="true" t="shared" si="2" ref="E12:R12">E13+E14+E15+E16</f>
        <v>2614415</v>
      </c>
      <c r="F12" s="240">
        <f>F13+F14+F15+F16</f>
        <v>0</v>
      </c>
      <c r="G12" s="240">
        <f t="shared" si="2"/>
        <v>0</v>
      </c>
      <c r="H12" s="240">
        <f t="shared" si="2"/>
        <v>0</v>
      </c>
      <c r="I12" s="240">
        <f t="shared" si="2"/>
        <v>0</v>
      </c>
      <c r="J12" s="240">
        <f t="shared" si="2"/>
        <v>0</v>
      </c>
      <c r="K12" s="240">
        <f t="shared" si="2"/>
        <v>0</v>
      </c>
      <c r="L12" s="240">
        <f t="shared" si="2"/>
        <v>0</v>
      </c>
      <c r="M12" s="240">
        <f t="shared" si="2"/>
        <v>0</v>
      </c>
      <c r="N12" s="240">
        <f t="shared" si="2"/>
        <v>0</v>
      </c>
      <c r="O12" s="240">
        <f t="shared" si="2"/>
        <v>0</v>
      </c>
      <c r="P12" s="240">
        <f t="shared" si="2"/>
        <v>0</v>
      </c>
      <c r="Q12" s="240">
        <f t="shared" si="2"/>
        <v>0</v>
      </c>
      <c r="R12" s="240">
        <f t="shared" si="2"/>
        <v>0</v>
      </c>
    </row>
    <row r="13" spans="1:18" s="6" customFormat="1" ht="15" customHeight="1">
      <c r="A13" s="232" t="s">
        <v>179</v>
      </c>
      <c r="B13" s="235" t="s">
        <v>186</v>
      </c>
      <c r="C13" s="240">
        <v>600000</v>
      </c>
      <c r="D13" s="226"/>
      <c r="E13" s="240">
        <v>2614415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0</v>
      </c>
      <c r="N13" s="240">
        <v>0</v>
      </c>
      <c r="O13" s="240">
        <v>0</v>
      </c>
      <c r="P13" s="240">
        <v>0</v>
      </c>
      <c r="Q13" s="240">
        <v>0</v>
      </c>
      <c r="R13" s="240">
        <v>0</v>
      </c>
    </row>
    <row r="14" spans="1:18" s="6" customFormat="1" ht="15" customHeight="1">
      <c r="A14" s="232" t="s">
        <v>181</v>
      </c>
      <c r="B14" s="235" t="s">
        <v>187</v>
      </c>
      <c r="C14" s="240">
        <v>0</v>
      </c>
      <c r="D14" s="226"/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40">
        <v>0</v>
      </c>
      <c r="P14" s="240">
        <v>0</v>
      </c>
      <c r="Q14" s="240">
        <v>0</v>
      </c>
      <c r="R14" s="240">
        <v>0</v>
      </c>
    </row>
    <row r="15" spans="1:18" s="6" customFormat="1" ht="15" customHeight="1">
      <c r="A15" s="232"/>
      <c r="B15" s="235" t="s">
        <v>381</v>
      </c>
      <c r="C15" s="240">
        <v>0</v>
      </c>
      <c r="D15" s="226"/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0</v>
      </c>
      <c r="N15" s="240">
        <v>0</v>
      </c>
      <c r="O15" s="240">
        <v>0</v>
      </c>
      <c r="P15" s="240">
        <v>0</v>
      </c>
      <c r="Q15" s="240">
        <v>0</v>
      </c>
      <c r="R15" s="240">
        <v>0</v>
      </c>
    </row>
    <row r="16" spans="1:18" s="6" customFormat="1" ht="15" customHeight="1">
      <c r="A16" s="232" t="s">
        <v>183</v>
      </c>
      <c r="B16" s="235" t="s">
        <v>152</v>
      </c>
      <c r="C16" s="240">
        <v>0</v>
      </c>
      <c r="D16" s="226"/>
      <c r="E16" s="240">
        <v>0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  <c r="K16" s="240">
        <v>0</v>
      </c>
      <c r="L16" s="240">
        <v>0</v>
      </c>
      <c r="M16" s="240">
        <v>0</v>
      </c>
      <c r="N16" s="240">
        <v>0</v>
      </c>
      <c r="O16" s="240">
        <v>0</v>
      </c>
      <c r="P16" s="240">
        <v>0</v>
      </c>
      <c r="Q16" s="240">
        <v>0</v>
      </c>
      <c r="R16" s="240">
        <v>0</v>
      </c>
    </row>
    <row r="17" spans="1:18" s="6" customFormat="1" ht="36.75" customHeight="1">
      <c r="A17" s="237" t="s">
        <v>165</v>
      </c>
      <c r="B17" s="234" t="s">
        <v>188</v>
      </c>
      <c r="C17" s="241">
        <f>C18+C19</f>
        <v>0</v>
      </c>
      <c r="D17" s="227"/>
      <c r="E17" s="241">
        <f aca="true" t="shared" si="3" ref="E17:R17">E18+E19</f>
        <v>0</v>
      </c>
      <c r="F17" s="241">
        <f t="shared" si="3"/>
        <v>0</v>
      </c>
      <c r="G17" s="241">
        <f t="shared" si="3"/>
        <v>0</v>
      </c>
      <c r="H17" s="241">
        <f t="shared" si="3"/>
        <v>0</v>
      </c>
      <c r="I17" s="241">
        <f t="shared" si="3"/>
        <v>0</v>
      </c>
      <c r="J17" s="241">
        <f t="shared" si="3"/>
        <v>0</v>
      </c>
      <c r="K17" s="241">
        <f t="shared" si="3"/>
        <v>0</v>
      </c>
      <c r="L17" s="241">
        <f t="shared" si="3"/>
        <v>0</v>
      </c>
      <c r="M17" s="241">
        <f t="shared" si="3"/>
        <v>0</v>
      </c>
      <c r="N17" s="241">
        <f t="shared" si="3"/>
        <v>0</v>
      </c>
      <c r="O17" s="241">
        <f t="shared" si="3"/>
        <v>0</v>
      </c>
      <c r="P17" s="241">
        <f t="shared" si="3"/>
        <v>0</v>
      </c>
      <c r="Q17" s="241">
        <f t="shared" si="3"/>
        <v>0</v>
      </c>
      <c r="R17" s="241">
        <f t="shared" si="3"/>
        <v>0</v>
      </c>
    </row>
    <row r="18" spans="1:18" s="6" customFormat="1" ht="15" customHeight="1">
      <c r="A18" s="232" t="s">
        <v>179</v>
      </c>
      <c r="B18" s="235" t="s">
        <v>189</v>
      </c>
      <c r="C18" s="242">
        <v>0</v>
      </c>
      <c r="D18" s="228"/>
      <c r="E18" s="242">
        <v>0</v>
      </c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</row>
    <row r="19" spans="1:18" s="6" customFormat="1" ht="15" customHeight="1">
      <c r="A19" s="232" t="s">
        <v>181</v>
      </c>
      <c r="B19" s="235" t="s">
        <v>190</v>
      </c>
      <c r="C19" s="242">
        <v>0</v>
      </c>
      <c r="D19" s="228"/>
      <c r="E19" s="242">
        <v>0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</row>
    <row r="20" spans="1:18" s="223" customFormat="1" ht="22.5" customHeight="1">
      <c r="A20" s="236">
        <v>2</v>
      </c>
      <c r="B20" s="233" t="s">
        <v>191</v>
      </c>
      <c r="C20" s="245">
        <f>C21+C25+C26</f>
        <v>750775.49</v>
      </c>
      <c r="D20" s="225"/>
      <c r="E20" s="239">
        <f aca="true" t="shared" si="4" ref="E20:R20">E21+E25+E26</f>
        <v>934532</v>
      </c>
      <c r="F20" s="239">
        <f t="shared" si="4"/>
        <v>955291</v>
      </c>
      <c r="G20" s="239">
        <f t="shared" si="4"/>
        <v>1080362</v>
      </c>
      <c r="H20" s="239">
        <f t="shared" si="4"/>
        <v>1050611</v>
      </c>
      <c r="I20" s="239">
        <f t="shared" si="4"/>
        <v>1022860</v>
      </c>
      <c r="J20" s="239">
        <f t="shared" si="4"/>
        <v>993043</v>
      </c>
      <c r="K20" s="239">
        <f t="shared" si="4"/>
        <v>655725</v>
      </c>
      <c r="L20" s="239">
        <f t="shared" si="4"/>
        <v>330398</v>
      </c>
      <c r="M20" s="239">
        <f t="shared" si="4"/>
        <v>250760</v>
      </c>
      <c r="N20" s="239">
        <f t="shared" si="4"/>
        <v>243620</v>
      </c>
      <c r="O20" s="239">
        <f t="shared" si="4"/>
        <v>236480</v>
      </c>
      <c r="P20" s="239">
        <f t="shared" si="4"/>
        <v>229340</v>
      </c>
      <c r="Q20" s="239">
        <f t="shared" si="4"/>
        <v>278200</v>
      </c>
      <c r="R20" s="239">
        <f t="shared" si="4"/>
        <v>269100</v>
      </c>
    </row>
    <row r="21" spans="1:18" s="8" customFormat="1" ht="36" customHeight="1">
      <c r="A21" s="236" t="s">
        <v>168</v>
      </c>
      <c r="B21" s="233" t="s">
        <v>192</v>
      </c>
      <c r="C21" s="247">
        <f>C22+C23+C24</f>
        <v>578964.49</v>
      </c>
      <c r="D21" s="229"/>
      <c r="E21" s="243">
        <f aca="true" t="shared" si="5" ref="E21:R21">E22+E23+E24</f>
        <v>779000</v>
      </c>
      <c r="F21" s="243">
        <f t="shared" si="5"/>
        <v>736415</v>
      </c>
      <c r="G21" s="243">
        <f t="shared" si="5"/>
        <v>886000</v>
      </c>
      <c r="H21" s="243">
        <f t="shared" si="5"/>
        <v>886000</v>
      </c>
      <c r="I21" s="243">
        <f t="shared" si="5"/>
        <v>888000</v>
      </c>
      <c r="J21" s="243">
        <f t="shared" si="5"/>
        <v>888000</v>
      </c>
      <c r="K21" s="243">
        <f t="shared" si="5"/>
        <v>580500</v>
      </c>
      <c r="L21" s="243">
        <f t="shared" si="5"/>
        <v>274500</v>
      </c>
      <c r="M21" s="243">
        <f t="shared" si="5"/>
        <v>204000</v>
      </c>
      <c r="N21" s="243">
        <f t="shared" si="5"/>
        <v>204000</v>
      </c>
      <c r="O21" s="243">
        <f t="shared" si="5"/>
        <v>204000</v>
      </c>
      <c r="P21" s="243">
        <f t="shared" si="5"/>
        <v>204000</v>
      </c>
      <c r="Q21" s="243">
        <f t="shared" si="5"/>
        <v>260000</v>
      </c>
      <c r="R21" s="243">
        <f t="shared" si="5"/>
        <v>260000</v>
      </c>
    </row>
    <row r="22" spans="1:18" s="6" customFormat="1" ht="15" customHeight="1">
      <c r="A22" s="232" t="s">
        <v>179</v>
      </c>
      <c r="B22" s="235" t="s">
        <v>193</v>
      </c>
      <c r="C22" s="246">
        <v>578964.49</v>
      </c>
      <c r="D22" s="226"/>
      <c r="E22" s="243">
        <v>779000</v>
      </c>
      <c r="F22" s="243">
        <v>736415</v>
      </c>
      <c r="G22" s="243">
        <v>886000</v>
      </c>
      <c r="H22" s="243">
        <v>886000</v>
      </c>
      <c r="I22" s="243">
        <v>888000</v>
      </c>
      <c r="J22" s="243">
        <v>888000</v>
      </c>
      <c r="K22" s="243">
        <v>580500</v>
      </c>
      <c r="L22" s="243">
        <v>274500</v>
      </c>
      <c r="M22" s="243">
        <v>204000</v>
      </c>
      <c r="N22" s="243">
        <v>204000</v>
      </c>
      <c r="O22" s="243">
        <v>204000</v>
      </c>
      <c r="P22" s="243">
        <v>204000</v>
      </c>
      <c r="Q22" s="243">
        <v>260000</v>
      </c>
      <c r="R22" s="243">
        <v>260000</v>
      </c>
    </row>
    <row r="23" spans="1:18" s="6" customFormat="1" ht="14.25" customHeight="1">
      <c r="A23" s="232" t="s">
        <v>181</v>
      </c>
      <c r="B23" s="235" t="s">
        <v>194</v>
      </c>
      <c r="C23" s="240">
        <v>0</v>
      </c>
      <c r="D23" s="226"/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</row>
    <row r="24" spans="1:18" s="6" customFormat="1" ht="15" customHeight="1">
      <c r="A24" s="232" t="s">
        <v>183</v>
      </c>
      <c r="B24" s="235" t="s">
        <v>195</v>
      </c>
      <c r="C24" s="240">
        <v>0</v>
      </c>
      <c r="D24" s="226"/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</row>
    <row r="25" spans="1:18" s="6" customFormat="1" ht="36.75" customHeight="1">
      <c r="A25" s="237" t="s">
        <v>169</v>
      </c>
      <c r="B25" s="234" t="s">
        <v>196</v>
      </c>
      <c r="C25" s="240">
        <v>0</v>
      </c>
      <c r="D25" s="226"/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0">
        <v>0</v>
      </c>
      <c r="L25" s="240">
        <v>0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</row>
    <row r="26" spans="1:18" s="6" customFormat="1" ht="14.25" customHeight="1">
      <c r="A26" s="237" t="s">
        <v>197</v>
      </c>
      <c r="B26" s="234" t="s">
        <v>198</v>
      </c>
      <c r="C26" s="240">
        <v>171811</v>
      </c>
      <c r="D26" s="226"/>
      <c r="E26" s="240">
        <v>155532</v>
      </c>
      <c r="F26" s="240">
        <v>218876</v>
      </c>
      <c r="G26" s="240">
        <v>194362</v>
      </c>
      <c r="H26" s="240">
        <v>164611</v>
      </c>
      <c r="I26" s="240">
        <v>134860</v>
      </c>
      <c r="J26" s="240">
        <v>105043</v>
      </c>
      <c r="K26" s="240">
        <v>75225</v>
      </c>
      <c r="L26" s="240">
        <v>55898</v>
      </c>
      <c r="M26" s="240">
        <v>46760</v>
      </c>
      <c r="N26" s="240">
        <v>39620</v>
      </c>
      <c r="O26" s="240">
        <v>32480</v>
      </c>
      <c r="P26" s="240">
        <v>25340</v>
      </c>
      <c r="Q26" s="240">
        <v>18200</v>
      </c>
      <c r="R26" s="240">
        <v>9100</v>
      </c>
    </row>
    <row r="27" spans="1:18" s="223" customFormat="1" ht="22.5" customHeight="1">
      <c r="A27" s="236" t="s">
        <v>42</v>
      </c>
      <c r="B27" s="233" t="s">
        <v>199</v>
      </c>
      <c r="C27" s="239">
        <v>14756111</v>
      </c>
      <c r="D27" s="225"/>
      <c r="E27" s="239">
        <v>16014956</v>
      </c>
      <c r="F27" s="239">
        <v>16230850</v>
      </c>
      <c r="G27" s="239">
        <v>16421900</v>
      </c>
      <c r="H27" s="239">
        <v>16589208</v>
      </c>
      <c r="I27" s="239">
        <v>16728642</v>
      </c>
      <c r="J27" s="239">
        <v>16921803</v>
      </c>
      <c r="K27" s="239">
        <v>17011910</v>
      </c>
      <c r="L27" s="239">
        <v>17192858</v>
      </c>
      <c r="M27" s="239">
        <v>17320411</v>
      </c>
      <c r="N27" s="239">
        <v>17501820</v>
      </c>
      <c r="O27" s="239">
        <v>17797804</v>
      </c>
      <c r="P27" s="239">
        <v>17908402</v>
      </c>
      <c r="Q27" s="239">
        <v>17999823</v>
      </c>
      <c r="R27" s="239">
        <v>18209015</v>
      </c>
    </row>
    <row r="28" spans="1:18" s="224" customFormat="1" ht="22.5" customHeight="1">
      <c r="A28" s="236" t="s">
        <v>50</v>
      </c>
      <c r="B28" s="233" t="s">
        <v>200</v>
      </c>
      <c r="C28" s="239">
        <v>16827440</v>
      </c>
      <c r="D28" s="225"/>
      <c r="E28" s="239">
        <v>18629371</v>
      </c>
      <c r="F28" s="239">
        <v>15270030</v>
      </c>
      <c r="G28" s="239">
        <v>15339399</v>
      </c>
      <c r="H28" s="239">
        <v>15535196</v>
      </c>
      <c r="I28" s="239">
        <v>15702764</v>
      </c>
      <c r="J28" s="239">
        <v>15925968</v>
      </c>
      <c r="K28" s="239">
        <v>16352636</v>
      </c>
      <c r="L28" s="239">
        <v>16842257</v>
      </c>
      <c r="M28" s="239">
        <v>17057581</v>
      </c>
      <c r="N28" s="239">
        <v>17251039</v>
      </c>
      <c r="O28" s="239">
        <v>17556945</v>
      </c>
      <c r="P28" s="239">
        <v>17669185</v>
      </c>
      <c r="Q28" s="239">
        <v>17699000</v>
      </c>
      <c r="R28" s="239">
        <v>17903519</v>
      </c>
    </row>
    <row r="29" spans="1:18" s="224" customFormat="1" ht="21.75" customHeight="1">
      <c r="A29" s="236" t="s">
        <v>53</v>
      </c>
      <c r="B29" s="233" t="s">
        <v>201</v>
      </c>
      <c r="C29" s="239">
        <f>C27-C28</f>
        <v>-2071329</v>
      </c>
      <c r="D29" s="225"/>
      <c r="E29" s="239">
        <f aca="true" t="shared" si="6" ref="E29:R29">E27-E28</f>
        <v>-2614415</v>
      </c>
      <c r="F29" s="239">
        <f t="shared" si="6"/>
        <v>960820</v>
      </c>
      <c r="G29" s="239">
        <f t="shared" si="6"/>
        <v>1082501</v>
      </c>
      <c r="H29" s="239">
        <f t="shared" si="6"/>
        <v>1054012</v>
      </c>
      <c r="I29" s="239">
        <f t="shared" si="6"/>
        <v>1025878</v>
      </c>
      <c r="J29" s="239">
        <f t="shared" si="6"/>
        <v>995835</v>
      </c>
      <c r="K29" s="239">
        <f t="shared" si="6"/>
        <v>659274</v>
      </c>
      <c r="L29" s="239">
        <f t="shared" si="6"/>
        <v>350601</v>
      </c>
      <c r="M29" s="239">
        <f t="shared" si="6"/>
        <v>262830</v>
      </c>
      <c r="N29" s="239">
        <f t="shared" si="6"/>
        <v>250781</v>
      </c>
      <c r="O29" s="239">
        <f t="shared" si="6"/>
        <v>240859</v>
      </c>
      <c r="P29" s="239">
        <f t="shared" si="6"/>
        <v>239217</v>
      </c>
      <c r="Q29" s="239">
        <f t="shared" si="6"/>
        <v>300823</v>
      </c>
      <c r="R29" s="239">
        <f t="shared" si="6"/>
        <v>305496</v>
      </c>
    </row>
    <row r="30" spans="1:18" s="223" customFormat="1" ht="13.5" customHeight="1">
      <c r="A30" s="236" t="s">
        <v>56</v>
      </c>
      <c r="B30" s="233" t="s">
        <v>202</v>
      </c>
      <c r="C30" s="239"/>
      <c r="D30" s="225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</row>
    <row r="31" spans="1:18" s="6" customFormat="1" ht="24" customHeight="1">
      <c r="A31" s="237" t="s">
        <v>203</v>
      </c>
      <c r="B31" s="234" t="s">
        <v>380</v>
      </c>
      <c r="C31" s="244">
        <f>(C7-C22-C23-C25)/C27*100</f>
        <v>31.444599461199502</v>
      </c>
      <c r="D31" s="230"/>
      <c r="E31" s="244">
        <f aca="true" t="shared" si="7" ref="E31:R31">(E7-E22-E23-E25)/E27*100</f>
        <v>40.43354849054846</v>
      </c>
      <c r="F31" s="244">
        <f t="shared" si="7"/>
        <v>35.35859181743408</v>
      </c>
      <c r="G31" s="244">
        <f t="shared" si="7"/>
        <v>29.55200068201609</v>
      </c>
      <c r="H31" s="244">
        <f t="shared" si="7"/>
        <v>23.913136781454543</v>
      </c>
      <c r="I31" s="244">
        <f t="shared" si="7"/>
        <v>18.405558562374637</v>
      </c>
      <c r="J31" s="244">
        <f t="shared" si="7"/>
        <v>12.947792856352244</v>
      </c>
      <c r="K31" s="244">
        <f t="shared" si="7"/>
        <v>9.466897015091192</v>
      </c>
      <c r="L31" s="244">
        <f t="shared" si="7"/>
        <v>7.770668495022759</v>
      </c>
      <c r="M31" s="244">
        <f t="shared" si="7"/>
        <v>6.535641677325094</v>
      </c>
      <c r="N31" s="244">
        <f t="shared" si="7"/>
        <v>5.3023057030640235</v>
      </c>
      <c r="O31" s="244">
        <f t="shared" si="7"/>
        <v>4.067917592529955</v>
      </c>
      <c r="P31" s="244">
        <f t="shared" si="7"/>
        <v>2.9036649947884796</v>
      </c>
      <c r="Q31" s="244">
        <f t="shared" si="7"/>
        <v>1.4444586482878192</v>
      </c>
      <c r="R31" s="244">
        <f t="shared" si="7"/>
        <v>0</v>
      </c>
    </row>
    <row r="32" spans="1:18" s="6" customFormat="1" ht="25.5" customHeight="1">
      <c r="A32" s="237" t="s">
        <v>204</v>
      </c>
      <c r="B32" s="234" t="s">
        <v>379</v>
      </c>
      <c r="C32" s="244">
        <f>(C8+C12-C22-C23)/C27*100</f>
        <v>31.444599461199502</v>
      </c>
      <c r="D32" s="230"/>
      <c r="E32" s="244">
        <f aca="true" t="shared" si="8" ref="E32:R32">(E8+E12-E22-E23)/E27*100</f>
        <v>40.43354849054846</v>
      </c>
      <c r="F32" s="244">
        <f t="shared" si="8"/>
        <v>35.35859181743408</v>
      </c>
      <c r="G32" s="244">
        <f t="shared" si="8"/>
        <v>29.55200068201609</v>
      </c>
      <c r="H32" s="244">
        <f t="shared" si="8"/>
        <v>23.913136781454543</v>
      </c>
      <c r="I32" s="244">
        <f t="shared" si="8"/>
        <v>18.405558562374637</v>
      </c>
      <c r="J32" s="244">
        <f t="shared" si="8"/>
        <v>12.947792856352244</v>
      </c>
      <c r="K32" s="244">
        <f t="shared" si="8"/>
        <v>9.466897015091192</v>
      </c>
      <c r="L32" s="244">
        <f t="shared" si="8"/>
        <v>7.770668495022759</v>
      </c>
      <c r="M32" s="244">
        <f t="shared" si="8"/>
        <v>6.535641677325094</v>
      </c>
      <c r="N32" s="244">
        <f t="shared" si="8"/>
        <v>5.3023057030640235</v>
      </c>
      <c r="O32" s="244">
        <f t="shared" si="8"/>
        <v>4.067917592529955</v>
      </c>
      <c r="P32" s="244">
        <f t="shared" si="8"/>
        <v>2.9036649947884796</v>
      </c>
      <c r="Q32" s="244">
        <f t="shared" si="8"/>
        <v>1.4444586482878192</v>
      </c>
      <c r="R32" s="244">
        <f t="shared" si="8"/>
        <v>0</v>
      </c>
    </row>
    <row r="33" spans="1:18" s="6" customFormat="1" ht="24.75" customHeight="1">
      <c r="A33" s="237" t="s">
        <v>205</v>
      </c>
      <c r="B33" s="234" t="s">
        <v>376</v>
      </c>
      <c r="C33" s="244">
        <f>C20/C27*100</f>
        <v>5.087895381106851</v>
      </c>
      <c r="D33" s="230"/>
      <c r="E33" s="244">
        <f aca="true" t="shared" si="9" ref="E33:R33">E20/E27*100</f>
        <v>5.835370387530256</v>
      </c>
      <c r="F33" s="244">
        <f t="shared" si="9"/>
        <v>5.885649858140516</v>
      </c>
      <c r="G33" s="244">
        <f t="shared" si="9"/>
        <v>6.578788081768858</v>
      </c>
      <c r="H33" s="244">
        <f t="shared" si="9"/>
        <v>6.333099205218236</v>
      </c>
      <c r="I33" s="244">
        <f t="shared" si="9"/>
        <v>6.114423394319754</v>
      </c>
      <c r="J33" s="244">
        <f t="shared" si="9"/>
        <v>5.868423122524237</v>
      </c>
      <c r="K33" s="244">
        <f t="shared" si="9"/>
        <v>3.854505461173966</v>
      </c>
      <c r="L33" s="244">
        <f t="shared" si="9"/>
        <v>1.921716563936025</v>
      </c>
      <c r="M33" s="244">
        <f t="shared" si="9"/>
        <v>1.4477716492986223</v>
      </c>
      <c r="N33" s="244">
        <f t="shared" si="9"/>
        <v>1.3919695208841139</v>
      </c>
      <c r="O33" s="244">
        <f t="shared" si="9"/>
        <v>1.328703249007574</v>
      </c>
      <c r="P33" s="244">
        <f t="shared" si="9"/>
        <v>1.280627942124596</v>
      </c>
      <c r="Q33" s="244">
        <f t="shared" si="9"/>
        <v>1.5455707536679666</v>
      </c>
      <c r="R33" s="244">
        <f t="shared" si="9"/>
        <v>1.4778394108632456</v>
      </c>
    </row>
    <row r="34" spans="1:18" s="6" customFormat="1" ht="25.5" customHeight="1">
      <c r="A34" s="237" t="s">
        <v>206</v>
      </c>
      <c r="B34" s="234" t="s">
        <v>377</v>
      </c>
      <c r="C34" s="244">
        <f>(C21+C26)/C27*100</f>
        <v>5.087895381106851</v>
      </c>
      <c r="D34" s="230"/>
      <c r="E34" s="244">
        <f aca="true" t="shared" si="10" ref="E34:R34">(E21+E26)/E27*100</f>
        <v>5.835370387530256</v>
      </c>
      <c r="F34" s="244">
        <f t="shared" si="10"/>
        <v>5.885649858140516</v>
      </c>
      <c r="G34" s="244">
        <f t="shared" si="10"/>
        <v>6.578788081768858</v>
      </c>
      <c r="H34" s="244">
        <f t="shared" si="10"/>
        <v>6.333099205218236</v>
      </c>
      <c r="I34" s="244">
        <f t="shared" si="10"/>
        <v>6.114423394319754</v>
      </c>
      <c r="J34" s="244">
        <f t="shared" si="10"/>
        <v>5.868423122524237</v>
      </c>
      <c r="K34" s="244">
        <f t="shared" si="10"/>
        <v>3.854505461173966</v>
      </c>
      <c r="L34" s="244">
        <f t="shared" si="10"/>
        <v>1.921716563936025</v>
      </c>
      <c r="M34" s="244">
        <f t="shared" si="10"/>
        <v>1.4477716492986223</v>
      </c>
      <c r="N34" s="244">
        <f t="shared" si="10"/>
        <v>1.3919695208841139</v>
      </c>
      <c r="O34" s="244">
        <f t="shared" si="10"/>
        <v>1.328703249007574</v>
      </c>
      <c r="P34" s="244">
        <f t="shared" si="10"/>
        <v>1.280627942124596</v>
      </c>
      <c r="Q34" s="244">
        <f t="shared" si="10"/>
        <v>1.5455707536679666</v>
      </c>
      <c r="R34" s="244">
        <f t="shared" si="10"/>
        <v>1.4778394108632456</v>
      </c>
    </row>
    <row r="35" ht="17.25" customHeight="1">
      <c r="A35" s="238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3" sqref="A13:L14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1.140625" style="3" customWidth="1"/>
    <col min="4" max="4" width="12.7109375" style="3" customWidth="1"/>
    <col min="5" max="5" width="12.57421875" style="199" customWidth="1"/>
    <col min="6" max="6" width="13.00390625" style="199" customWidth="1"/>
    <col min="7" max="7" width="11.57421875" style="199" customWidth="1"/>
    <col min="8" max="8" width="11.7109375" style="199" customWidth="1"/>
    <col min="9" max="9" width="11.57421875" style="199" customWidth="1"/>
    <col min="10" max="12" width="9.140625" style="199" customWidth="1"/>
  </cols>
  <sheetData>
    <row r="1" spans="1:12" ht="15" customHeight="1">
      <c r="A1" s="20"/>
      <c r="B1" s="21"/>
      <c r="C1" s="21"/>
      <c r="D1" s="21"/>
      <c r="E1" s="197"/>
      <c r="F1" s="197"/>
      <c r="G1" s="198"/>
      <c r="H1" s="197"/>
      <c r="I1" s="406" t="s">
        <v>34</v>
      </c>
      <c r="J1" s="406"/>
      <c r="K1" s="406"/>
      <c r="L1" s="406"/>
    </row>
    <row r="2" spans="1:12" ht="15" customHeight="1">
      <c r="A2" s="20"/>
      <c r="B2" s="21"/>
      <c r="C2" s="21"/>
      <c r="D2" s="21"/>
      <c r="E2" s="197"/>
      <c r="F2" s="197"/>
      <c r="G2" s="198"/>
      <c r="H2" s="197"/>
      <c r="L2" s="340" t="s">
        <v>581</v>
      </c>
    </row>
    <row r="3" spans="1:8" ht="12.75">
      <c r="A3" s="4"/>
      <c r="B3" s="4"/>
      <c r="C3" s="4"/>
      <c r="D3" s="4"/>
      <c r="E3" s="200" t="s">
        <v>20</v>
      </c>
      <c r="G3" s="198"/>
      <c r="H3" s="195"/>
    </row>
    <row r="4" spans="1:12" s="6" customFormat="1" ht="20.25" customHeight="1">
      <c r="A4" s="435" t="s">
        <v>0</v>
      </c>
      <c r="B4" s="435" t="s">
        <v>8</v>
      </c>
      <c r="C4" s="435" t="s">
        <v>10</v>
      </c>
      <c r="D4" s="435" t="s">
        <v>1</v>
      </c>
      <c r="E4" s="431" t="s">
        <v>13</v>
      </c>
      <c r="F4" s="433" t="s">
        <v>11</v>
      </c>
      <c r="G4" s="434"/>
      <c r="H4" s="431" t="s">
        <v>14</v>
      </c>
      <c r="I4" s="431" t="s">
        <v>15</v>
      </c>
      <c r="J4" s="431" t="s">
        <v>17</v>
      </c>
      <c r="K4" s="431" t="s">
        <v>18</v>
      </c>
      <c r="L4" s="431" t="s">
        <v>19</v>
      </c>
    </row>
    <row r="5" spans="1:12" s="6" customFormat="1" ht="81" customHeight="1">
      <c r="A5" s="436"/>
      <c r="B5" s="436"/>
      <c r="C5" s="436"/>
      <c r="D5" s="436"/>
      <c r="E5" s="432"/>
      <c r="F5" s="196" t="s">
        <v>21</v>
      </c>
      <c r="G5" s="196" t="s">
        <v>16</v>
      </c>
      <c r="H5" s="432"/>
      <c r="I5" s="432"/>
      <c r="J5" s="432"/>
      <c r="K5" s="432"/>
      <c r="L5" s="432"/>
    </row>
    <row r="6" spans="1:12" s="6" customFormat="1" ht="15.75" customHeight="1">
      <c r="A6" s="7">
        <v>1</v>
      </c>
      <c r="B6" s="7">
        <v>2</v>
      </c>
      <c r="C6" s="7">
        <v>3</v>
      </c>
      <c r="D6" s="7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  <c r="L6" s="201">
        <v>12</v>
      </c>
    </row>
    <row r="7" spans="1:12" ht="18" customHeight="1">
      <c r="A7" s="397" t="s">
        <v>228</v>
      </c>
      <c r="B7" s="397" t="s">
        <v>570</v>
      </c>
      <c r="C7" s="398" t="s">
        <v>230</v>
      </c>
      <c r="D7" s="399">
        <v>27970</v>
      </c>
      <c r="E7" s="399">
        <v>27970</v>
      </c>
      <c r="F7" s="399">
        <v>0</v>
      </c>
      <c r="G7" s="399">
        <v>27970</v>
      </c>
      <c r="H7" s="399">
        <v>0</v>
      </c>
      <c r="I7" s="399">
        <v>0</v>
      </c>
      <c r="J7" s="399">
        <v>0</v>
      </c>
      <c r="K7" s="399">
        <v>0</v>
      </c>
      <c r="L7" s="399">
        <v>0</v>
      </c>
    </row>
    <row r="8" spans="1:12" ht="23.25" customHeight="1">
      <c r="A8" s="400" t="s">
        <v>570</v>
      </c>
      <c r="B8" s="400" t="s">
        <v>297</v>
      </c>
      <c r="C8" s="401" t="s">
        <v>298</v>
      </c>
      <c r="D8" s="402">
        <v>27970</v>
      </c>
      <c r="E8" s="402">
        <v>27970</v>
      </c>
      <c r="F8" s="402">
        <v>0</v>
      </c>
      <c r="G8" s="402">
        <v>27970</v>
      </c>
      <c r="H8" s="402">
        <v>0</v>
      </c>
      <c r="I8" s="402">
        <v>0</v>
      </c>
      <c r="J8" s="402">
        <v>0</v>
      </c>
      <c r="K8" s="402">
        <v>0</v>
      </c>
      <c r="L8" s="402">
        <v>0</v>
      </c>
    </row>
    <row r="9" spans="1:12" ht="19.5" customHeight="1">
      <c r="A9" s="397" t="s">
        <v>271</v>
      </c>
      <c r="B9" s="397" t="s">
        <v>570</v>
      </c>
      <c r="C9" s="398" t="s">
        <v>273</v>
      </c>
      <c r="D9" s="399">
        <v>232454</v>
      </c>
      <c r="E9" s="399">
        <v>232454</v>
      </c>
      <c r="F9" s="399">
        <v>0</v>
      </c>
      <c r="G9" s="399">
        <v>232454</v>
      </c>
      <c r="H9" s="399">
        <v>0</v>
      </c>
      <c r="I9" s="399">
        <v>0</v>
      </c>
      <c r="J9" s="399">
        <v>0</v>
      </c>
      <c r="K9" s="399">
        <v>0</v>
      </c>
      <c r="L9" s="399">
        <v>0</v>
      </c>
    </row>
    <row r="10" spans="1:12" ht="17.25" customHeight="1">
      <c r="A10" s="400" t="s">
        <v>570</v>
      </c>
      <c r="B10" s="400" t="s">
        <v>426</v>
      </c>
      <c r="C10" s="401" t="s">
        <v>427</v>
      </c>
      <c r="D10" s="402">
        <v>2998</v>
      </c>
      <c r="E10" s="402">
        <v>2998</v>
      </c>
      <c r="F10" s="402">
        <v>0</v>
      </c>
      <c r="G10" s="402">
        <v>2998</v>
      </c>
      <c r="H10" s="402">
        <v>0</v>
      </c>
      <c r="I10" s="402">
        <v>0</v>
      </c>
      <c r="J10" s="402">
        <v>0</v>
      </c>
      <c r="K10" s="402">
        <v>0</v>
      </c>
      <c r="L10" s="402">
        <v>0</v>
      </c>
    </row>
    <row r="11" spans="1:12" ht="17.25" customHeight="1">
      <c r="A11" s="400" t="s">
        <v>570</v>
      </c>
      <c r="B11" s="400" t="s">
        <v>428</v>
      </c>
      <c r="C11" s="401" t="s">
        <v>429</v>
      </c>
      <c r="D11" s="402">
        <v>210</v>
      </c>
      <c r="E11" s="402">
        <v>210</v>
      </c>
      <c r="F11" s="402">
        <v>0</v>
      </c>
      <c r="G11" s="402">
        <v>210</v>
      </c>
      <c r="H11" s="402">
        <v>0</v>
      </c>
      <c r="I11" s="402">
        <v>0</v>
      </c>
      <c r="J11" s="402">
        <v>0</v>
      </c>
      <c r="K11" s="402">
        <v>0</v>
      </c>
      <c r="L11" s="402">
        <v>0</v>
      </c>
    </row>
    <row r="12" spans="1:12" ht="17.25" customHeight="1">
      <c r="A12" s="400" t="s">
        <v>570</v>
      </c>
      <c r="B12" s="400" t="s">
        <v>272</v>
      </c>
      <c r="C12" s="401" t="s">
        <v>274</v>
      </c>
      <c r="D12" s="402">
        <v>37246</v>
      </c>
      <c r="E12" s="402">
        <v>37246</v>
      </c>
      <c r="F12" s="402">
        <v>0</v>
      </c>
      <c r="G12" s="402">
        <v>37246</v>
      </c>
      <c r="H12" s="402">
        <v>0</v>
      </c>
      <c r="I12" s="402">
        <v>0</v>
      </c>
      <c r="J12" s="402">
        <v>0</v>
      </c>
      <c r="K12" s="402">
        <v>0</v>
      </c>
      <c r="L12" s="402">
        <v>0</v>
      </c>
    </row>
    <row r="13" spans="1:12" ht="17.25" customHeight="1">
      <c r="A13" s="541" t="s">
        <v>570</v>
      </c>
      <c r="B13" s="541" t="s">
        <v>300</v>
      </c>
      <c r="C13" s="542" t="s">
        <v>299</v>
      </c>
      <c r="D13" s="403">
        <v>184500</v>
      </c>
      <c r="E13" s="403">
        <v>184500</v>
      </c>
      <c r="F13" s="403">
        <v>0</v>
      </c>
      <c r="G13" s="403">
        <v>184500</v>
      </c>
      <c r="H13" s="403">
        <v>0</v>
      </c>
      <c r="I13" s="403">
        <v>0</v>
      </c>
      <c r="J13" s="403">
        <v>0</v>
      </c>
      <c r="K13" s="403">
        <v>0</v>
      </c>
      <c r="L13" s="403">
        <v>0</v>
      </c>
    </row>
    <row r="14" spans="1:12" ht="17.25" customHeight="1">
      <c r="A14" s="541"/>
      <c r="B14" s="541">
        <v>60095</v>
      </c>
      <c r="C14" s="542" t="s">
        <v>282</v>
      </c>
      <c r="D14" s="403">
        <v>7500</v>
      </c>
      <c r="E14" s="403">
        <v>7500</v>
      </c>
      <c r="F14" s="403">
        <v>0</v>
      </c>
      <c r="G14" s="403">
        <v>7500</v>
      </c>
      <c r="H14" s="403">
        <v>0</v>
      </c>
      <c r="I14" s="403">
        <v>0</v>
      </c>
      <c r="J14" s="403">
        <v>0</v>
      </c>
      <c r="K14" s="403">
        <v>0</v>
      </c>
      <c r="L14" s="403">
        <v>0</v>
      </c>
    </row>
    <row r="15" spans="1:12" ht="21" customHeight="1">
      <c r="A15" s="397" t="s">
        <v>231</v>
      </c>
      <c r="B15" s="397" t="s">
        <v>570</v>
      </c>
      <c r="C15" s="398" t="s">
        <v>232</v>
      </c>
      <c r="D15" s="399">
        <v>492331</v>
      </c>
      <c r="E15" s="399">
        <v>492331</v>
      </c>
      <c r="F15" s="399">
        <v>0</v>
      </c>
      <c r="G15" s="399">
        <v>492331</v>
      </c>
      <c r="H15" s="399">
        <v>0</v>
      </c>
      <c r="I15" s="399">
        <v>0</v>
      </c>
      <c r="J15" s="399">
        <v>0</v>
      </c>
      <c r="K15" s="399">
        <v>0</v>
      </c>
      <c r="L15" s="399">
        <v>0</v>
      </c>
    </row>
    <row r="16" spans="1:12" ht="25.5">
      <c r="A16" s="400" t="s">
        <v>570</v>
      </c>
      <c r="B16" s="400" t="s">
        <v>301</v>
      </c>
      <c r="C16" s="401" t="s">
        <v>312</v>
      </c>
      <c r="D16" s="402">
        <v>335539</v>
      </c>
      <c r="E16" s="402">
        <v>335439</v>
      </c>
      <c r="F16" s="402">
        <v>0</v>
      </c>
      <c r="G16" s="402">
        <v>335539</v>
      </c>
      <c r="H16" s="402">
        <v>0</v>
      </c>
      <c r="I16" s="402">
        <v>0</v>
      </c>
      <c r="J16" s="402">
        <v>0</v>
      </c>
      <c r="K16" s="402">
        <v>0</v>
      </c>
      <c r="L16" s="402">
        <v>0</v>
      </c>
    </row>
    <row r="17" spans="1:12" ht="30" customHeight="1">
      <c r="A17" s="400" t="s">
        <v>570</v>
      </c>
      <c r="B17" s="400">
        <v>70007</v>
      </c>
      <c r="C17" s="401" t="s">
        <v>582</v>
      </c>
      <c r="D17" s="402">
        <v>156792</v>
      </c>
      <c r="E17" s="402">
        <v>156792</v>
      </c>
      <c r="F17" s="402">
        <v>0</v>
      </c>
      <c r="G17" s="402">
        <v>156792</v>
      </c>
      <c r="H17" s="402">
        <v>0</v>
      </c>
      <c r="I17" s="402">
        <v>0</v>
      </c>
      <c r="J17" s="402">
        <v>0</v>
      </c>
      <c r="K17" s="402">
        <v>0</v>
      </c>
      <c r="L17" s="402">
        <v>0</v>
      </c>
    </row>
    <row r="18" spans="1:12" ht="18" customHeight="1">
      <c r="A18" s="397" t="s">
        <v>302</v>
      </c>
      <c r="B18" s="397" t="s">
        <v>570</v>
      </c>
      <c r="C18" s="398" t="s">
        <v>303</v>
      </c>
      <c r="D18" s="399">
        <v>220000</v>
      </c>
      <c r="E18" s="399">
        <v>220000</v>
      </c>
      <c r="F18" s="399">
        <v>20000</v>
      </c>
      <c r="G18" s="399">
        <v>200000</v>
      </c>
      <c r="H18" s="399">
        <v>0</v>
      </c>
      <c r="I18" s="399">
        <v>0</v>
      </c>
      <c r="J18" s="399">
        <v>0</v>
      </c>
      <c r="K18" s="399">
        <v>0</v>
      </c>
      <c r="L18" s="399">
        <v>0</v>
      </c>
    </row>
    <row r="19" spans="1:12" ht="25.5">
      <c r="A19" s="400" t="s">
        <v>570</v>
      </c>
      <c r="B19" s="400" t="s">
        <v>531</v>
      </c>
      <c r="C19" s="401" t="s">
        <v>532</v>
      </c>
      <c r="D19" s="402">
        <v>155000</v>
      </c>
      <c r="E19" s="402">
        <v>155000</v>
      </c>
      <c r="F19" s="402">
        <v>0</v>
      </c>
      <c r="G19" s="402">
        <v>155000</v>
      </c>
      <c r="H19" s="402">
        <v>0</v>
      </c>
      <c r="I19" s="402">
        <v>0</v>
      </c>
      <c r="J19" s="402">
        <v>0</v>
      </c>
      <c r="K19" s="402">
        <v>0</v>
      </c>
      <c r="L19" s="402">
        <v>0</v>
      </c>
    </row>
    <row r="20" spans="1:12" ht="17.25" customHeight="1">
      <c r="A20" s="400" t="s">
        <v>570</v>
      </c>
      <c r="B20" s="400" t="s">
        <v>304</v>
      </c>
      <c r="C20" s="401" t="s">
        <v>305</v>
      </c>
      <c r="D20" s="402">
        <v>20000</v>
      </c>
      <c r="E20" s="402">
        <v>20000</v>
      </c>
      <c r="F20" s="402">
        <v>20000</v>
      </c>
      <c r="G20" s="402">
        <v>0</v>
      </c>
      <c r="H20" s="402">
        <v>0</v>
      </c>
      <c r="I20" s="402">
        <v>0</v>
      </c>
      <c r="J20" s="402">
        <v>0</v>
      </c>
      <c r="K20" s="402">
        <v>0</v>
      </c>
      <c r="L20" s="402">
        <v>0</v>
      </c>
    </row>
    <row r="21" spans="1:12" ht="17.25" customHeight="1">
      <c r="A21" s="400" t="s">
        <v>570</v>
      </c>
      <c r="B21" s="400" t="s">
        <v>571</v>
      </c>
      <c r="C21" s="401" t="s">
        <v>282</v>
      </c>
      <c r="D21" s="402">
        <v>45000</v>
      </c>
      <c r="E21" s="402">
        <v>45000</v>
      </c>
      <c r="F21" s="402">
        <v>0</v>
      </c>
      <c r="G21" s="402">
        <v>45000</v>
      </c>
      <c r="H21" s="402">
        <v>0</v>
      </c>
      <c r="I21" s="402">
        <v>0</v>
      </c>
      <c r="J21" s="402">
        <v>0</v>
      </c>
      <c r="K21" s="402">
        <v>0</v>
      </c>
      <c r="L21" s="402">
        <v>0</v>
      </c>
    </row>
    <row r="22" spans="1:12" ht="19.5" customHeight="1">
      <c r="A22" s="397" t="s">
        <v>234</v>
      </c>
      <c r="B22" s="397" t="s">
        <v>570</v>
      </c>
      <c r="C22" s="398" t="s">
        <v>235</v>
      </c>
      <c r="D22" s="399">
        <v>5288613</v>
      </c>
      <c r="E22" s="399">
        <v>4982300</v>
      </c>
      <c r="F22" s="399">
        <v>4015684</v>
      </c>
      <c r="G22" s="399">
        <v>966616</v>
      </c>
      <c r="H22" s="399">
        <v>133945</v>
      </c>
      <c r="I22" s="399">
        <v>172368</v>
      </c>
      <c r="J22" s="399">
        <v>0</v>
      </c>
      <c r="K22" s="399">
        <v>0</v>
      </c>
      <c r="L22" s="399">
        <v>0</v>
      </c>
    </row>
    <row r="23" spans="1:12" ht="17.25" customHeight="1">
      <c r="A23" s="400" t="s">
        <v>570</v>
      </c>
      <c r="B23" s="400" t="s">
        <v>306</v>
      </c>
      <c r="C23" s="401" t="s">
        <v>261</v>
      </c>
      <c r="D23" s="402">
        <v>84427</v>
      </c>
      <c r="E23" s="402">
        <v>84427</v>
      </c>
      <c r="F23" s="402">
        <v>84427</v>
      </c>
      <c r="G23" s="402">
        <v>0</v>
      </c>
      <c r="H23" s="402">
        <v>0</v>
      </c>
      <c r="I23" s="402">
        <v>0</v>
      </c>
      <c r="J23" s="402">
        <v>0</v>
      </c>
      <c r="K23" s="402">
        <v>0</v>
      </c>
      <c r="L23" s="402">
        <v>0</v>
      </c>
    </row>
    <row r="24" spans="1:12" ht="25.5">
      <c r="A24" s="400" t="s">
        <v>570</v>
      </c>
      <c r="B24" s="400" t="s">
        <v>307</v>
      </c>
      <c r="C24" s="401" t="s">
        <v>572</v>
      </c>
      <c r="D24" s="402">
        <v>163525</v>
      </c>
      <c r="E24" s="402">
        <v>36757</v>
      </c>
      <c r="F24" s="402">
        <v>0</v>
      </c>
      <c r="G24" s="402">
        <v>36757</v>
      </c>
      <c r="H24" s="402">
        <v>0</v>
      </c>
      <c r="I24" s="402">
        <v>126768</v>
      </c>
      <c r="J24" s="402">
        <v>0</v>
      </c>
      <c r="K24" s="402">
        <v>0</v>
      </c>
      <c r="L24" s="402">
        <v>0</v>
      </c>
    </row>
    <row r="25" spans="1:12" ht="25.5">
      <c r="A25" s="400" t="s">
        <v>570</v>
      </c>
      <c r="B25" s="400" t="s">
        <v>275</v>
      </c>
      <c r="C25" s="401" t="s">
        <v>573</v>
      </c>
      <c r="D25" s="402">
        <v>4175216</v>
      </c>
      <c r="E25" s="402">
        <v>4166916</v>
      </c>
      <c r="F25" s="402">
        <v>3456016</v>
      </c>
      <c r="G25" s="402">
        <v>710900</v>
      </c>
      <c r="H25" s="402">
        <v>0</v>
      </c>
      <c r="I25" s="402">
        <v>8300</v>
      </c>
      <c r="J25" s="402">
        <v>0</v>
      </c>
      <c r="K25" s="402">
        <v>0</v>
      </c>
      <c r="L25" s="402">
        <v>0</v>
      </c>
    </row>
    <row r="26" spans="1:12" ht="25.5">
      <c r="A26" s="400" t="s">
        <v>570</v>
      </c>
      <c r="B26" s="400" t="s">
        <v>309</v>
      </c>
      <c r="C26" s="401" t="s">
        <v>310</v>
      </c>
      <c r="D26" s="402">
        <v>69907</v>
      </c>
      <c r="E26" s="402">
        <v>69907</v>
      </c>
      <c r="F26" s="402">
        <v>4480</v>
      </c>
      <c r="G26" s="402">
        <v>65427</v>
      </c>
      <c r="H26" s="402">
        <v>0</v>
      </c>
      <c r="I26" s="402">
        <v>0</v>
      </c>
      <c r="J26" s="402">
        <v>0</v>
      </c>
      <c r="K26" s="402">
        <v>0</v>
      </c>
      <c r="L26" s="402">
        <v>0</v>
      </c>
    </row>
    <row r="27" spans="1:12" ht="25.5">
      <c r="A27" s="400" t="s">
        <v>570</v>
      </c>
      <c r="B27" s="400" t="s">
        <v>513</v>
      </c>
      <c r="C27" s="401" t="s">
        <v>514</v>
      </c>
      <c r="D27" s="402">
        <v>442645</v>
      </c>
      <c r="E27" s="402">
        <v>440345</v>
      </c>
      <c r="F27" s="402">
        <v>350761</v>
      </c>
      <c r="G27" s="402">
        <v>89584</v>
      </c>
      <c r="H27" s="402">
        <v>0</v>
      </c>
      <c r="I27" s="402">
        <v>2300</v>
      </c>
      <c r="J27" s="402">
        <v>0</v>
      </c>
      <c r="K27" s="402">
        <v>0</v>
      </c>
      <c r="L27" s="402">
        <v>0</v>
      </c>
    </row>
    <row r="28" spans="1:12" ht="17.25" customHeight="1">
      <c r="A28" s="400" t="s">
        <v>570</v>
      </c>
      <c r="B28" s="400" t="s">
        <v>276</v>
      </c>
      <c r="C28" s="401" t="s">
        <v>282</v>
      </c>
      <c r="D28" s="402">
        <v>352893</v>
      </c>
      <c r="E28" s="402">
        <v>183948</v>
      </c>
      <c r="F28" s="402">
        <v>120000</v>
      </c>
      <c r="G28" s="402">
        <v>63948</v>
      </c>
      <c r="H28" s="402">
        <v>133945</v>
      </c>
      <c r="I28" s="402">
        <v>35000</v>
      </c>
      <c r="J28" s="402">
        <v>0</v>
      </c>
      <c r="K28" s="402">
        <v>0</v>
      </c>
      <c r="L28" s="402">
        <v>0</v>
      </c>
    </row>
    <row r="29" spans="1:12" ht="63.75">
      <c r="A29" s="397" t="s">
        <v>238</v>
      </c>
      <c r="B29" s="397" t="s">
        <v>570</v>
      </c>
      <c r="C29" s="398" t="s">
        <v>370</v>
      </c>
      <c r="D29" s="399">
        <v>1346</v>
      </c>
      <c r="E29" s="399">
        <v>1346</v>
      </c>
      <c r="F29" s="399">
        <v>0</v>
      </c>
      <c r="G29" s="399">
        <v>1346</v>
      </c>
      <c r="H29" s="399">
        <v>0</v>
      </c>
      <c r="I29" s="399">
        <v>0</v>
      </c>
      <c r="J29" s="399">
        <v>0</v>
      </c>
      <c r="K29" s="399">
        <v>0</v>
      </c>
      <c r="L29" s="399">
        <v>0</v>
      </c>
    </row>
    <row r="30" spans="1:12" ht="33" customHeight="1">
      <c r="A30" s="400" t="s">
        <v>570</v>
      </c>
      <c r="B30" s="400" t="s">
        <v>313</v>
      </c>
      <c r="C30" s="401" t="s">
        <v>537</v>
      </c>
      <c r="D30" s="402">
        <v>1346</v>
      </c>
      <c r="E30" s="402">
        <v>1346</v>
      </c>
      <c r="F30" s="402">
        <v>0</v>
      </c>
      <c r="G30" s="402">
        <v>1346</v>
      </c>
      <c r="H30" s="402">
        <v>0</v>
      </c>
      <c r="I30" s="402">
        <v>0</v>
      </c>
      <c r="J30" s="402">
        <v>0</v>
      </c>
      <c r="K30" s="402">
        <v>0</v>
      </c>
      <c r="L30" s="402">
        <v>0</v>
      </c>
    </row>
    <row r="31" spans="1:12" ht="18" customHeight="1">
      <c r="A31" s="397" t="s">
        <v>452</v>
      </c>
      <c r="B31" s="397" t="s">
        <v>570</v>
      </c>
      <c r="C31" s="398" t="s">
        <v>451</v>
      </c>
      <c r="D31" s="399">
        <v>3000</v>
      </c>
      <c r="E31" s="399">
        <v>0</v>
      </c>
      <c r="F31" s="399">
        <v>0</v>
      </c>
      <c r="G31" s="399">
        <v>0</v>
      </c>
      <c r="H31" s="399">
        <v>0</v>
      </c>
      <c r="I31" s="399">
        <v>3000</v>
      </c>
      <c r="J31" s="399">
        <v>0</v>
      </c>
      <c r="K31" s="399">
        <v>0</v>
      </c>
      <c r="L31" s="399">
        <v>0</v>
      </c>
    </row>
    <row r="32" spans="1:12" ht="63.75">
      <c r="A32" s="400" t="s">
        <v>570</v>
      </c>
      <c r="B32" s="400" t="s">
        <v>533</v>
      </c>
      <c r="C32" s="401" t="s">
        <v>574</v>
      </c>
      <c r="D32" s="402">
        <v>3000</v>
      </c>
      <c r="E32" s="402">
        <v>0</v>
      </c>
      <c r="F32" s="402">
        <v>0</v>
      </c>
      <c r="G32" s="402">
        <v>0</v>
      </c>
      <c r="H32" s="402">
        <v>0</v>
      </c>
      <c r="I32" s="402">
        <v>3000</v>
      </c>
      <c r="J32" s="402">
        <v>0</v>
      </c>
      <c r="K32" s="402">
        <v>0</v>
      </c>
      <c r="L32" s="402">
        <v>0</v>
      </c>
    </row>
    <row r="33" spans="1:12" ht="25.5">
      <c r="A33" s="397" t="s">
        <v>240</v>
      </c>
      <c r="B33" s="397" t="s">
        <v>570</v>
      </c>
      <c r="C33" s="398" t="s">
        <v>314</v>
      </c>
      <c r="D33" s="399">
        <v>341700</v>
      </c>
      <c r="E33" s="399">
        <v>289700</v>
      </c>
      <c r="F33" s="399">
        <v>116400</v>
      </c>
      <c r="G33" s="399">
        <v>173300</v>
      </c>
      <c r="H33" s="399">
        <v>0</v>
      </c>
      <c r="I33" s="399">
        <v>52000</v>
      </c>
      <c r="J33" s="399">
        <v>0</v>
      </c>
      <c r="K33" s="399">
        <v>0</v>
      </c>
      <c r="L33" s="399">
        <v>0</v>
      </c>
    </row>
    <row r="34" spans="1:12" ht="17.25" customHeight="1">
      <c r="A34" s="400" t="s">
        <v>570</v>
      </c>
      <c r="B34" s="400" t="s">
        <v>315</v>
      </c>
      <c r="C34" s="401" t="s">
        <v>316</v>
      </c>
      <c r="D34" s="402">
        <v>338700</v>
      </c>
      <c r="E34" s="402">
        <v>286700</v>
      </c>
      <c r="F34" s="402">
        <v>116400</v>
      </c>
      <c r="G34" s="402">
        <v>170300</v>
      </c>
      <c r="H34" s="402">
        <v>0</v>
      </c>
      <c r="I34" s="402">
        <v>52000</v>
      </c>
      <c r="J34" s="402">
        <v>0</v>
      </c>
      <c r="K34" s="402">
        <v>0</v>
      </c>
      <c r="L34" s="402">
        <v>0</v>
      </c>
    </row>
    <row r="35" spans="1:12" ht="17.25" customHeight="1">
      <c r="A35" s="400" t="s">
        <v>570</v>
      </c>
      <c r="B35" s="400" t="s">
        <v>393</v>
      </c>
      <c r="C35" s="401" t="s">
        <v>282</v>
      </c>
      <c r="D35" s="402">
        <v>3000</v>
      </c>
      <c r="E35" s="402">
        <v>3000</v>
      </c>
      <c r="F35" s="402">
        <v>0</v>
      </c>
      <c r="G35" s="402">
        <v>3000</v>
      </c>
      <c r="H35" s="402">
        <v>0</v>
      </c>
      <c r="I35" s="402">
        <v>0</v>
      </c>
      <c r="J35" s="402">
        <v>0</v>
      </c>
      <c r="K35" s="402">
        <v>0</v>
      </c>
      <c r="L35" s="402">
        <v>0</v>
      </c>
    </row>
    <row r="36" spans="1:12" ht="18.75" customHeight="1">
      <c r="A36" s="397" t="s">
        <v>318</v>
      </c>
      <c r="B36" s="397" t="s">
        <v>570</v>
      </c>
      <c r="C36" s="398" t="s">
        <v>319</v>
      </c>
      <c r="D36" s="399">
        <v>76769</v>
      </c>
      <c r="E36" s="399">
        <v>0</v>
      </c>
      <c r="F36" s="399">
        <v>0</v>
      </c>
      <c r="G36" s="399">
        <v>0</v>
      </c>
      <c r="H36" s="399">
        <v>0</v>
      </c>
      <c r="I36" s="399">
        <v>0</v>
      </c>
      <c r="J36" s="399">
        <v>0</v>
      </c>
      <c r="K36" s="399">
        <v>0</v>
      </c>
      <c r="L36" s="399">
        <v>76769</v>
      </c>
    </row>
    <row r="37" spans="1:12" ht="66.75" customHeight="1">
      <c r="A37" s="400" t="s">
        <v>570</v>
      </c>
      <c r="B37" s="400" t="s">
        <v>320</v>
      </c>
      <c r="C37" s="401" t="s">
        <v>575</v>
      </c>
      <c r="D37" s="402">
        <v>76769</v>
      </c>
      <c r="E37" s="402">
        <v>0</v>
      </c>
      <c r="F37" s="402">
        <v>0</v>
      </c>
      <c r="G37" s="402">
        <v>0</v>
      </c>
      <c r="H37" s="402">
        <v>0</v>
      </c>
      <c r="I37" s="402">
        <v>0</v>
      </c>
      <c r="J37" s="402">
        <v>0</v>
      </c>
      <c r="K37" s="402">
        <v>0</v>
      </c>
      <c r="L37" s="402">
        <v>76769</v>
      </c>
    </row>
    <row r="38" spans="1:12" ht="20.25" customHeight="1">
      <c r="A38" s="397" t="s">
        <v>247</v>
      </c>
      <c r="B38" s="397" t="s">
        <v>570</v>
      </c>
      <c r="C38" s="398" t="s">
        <v>248</v>
      </c>
      <c r="D38" s="399">
        <v>196000</v>
      </c>
      <c r="E38" s="399">
        <v>196000</v>
      </c>
      <c r="F38" s="399">
        <v>0</v>
      </c>
      <c r="G38" s="399">
        <v>196000</v>
      </c>
      <c r="H38" s="399">
        <v>0</v>
      </c>
      <c r="I38" s="399">
        <v>0</v>
      </c>
      <c r="J38" s="399">
        <v>0</v>
      </c>
      <c r="K38" s="399">
        <v>0</v>
      </c>
      <c r="L38" s="399">
        <v>0</v>
      </c>
    </row>
    <row r="39" spans="1:12" ht="17.25" customHeight="1">
      <c r="A39" s="400" t="s">
        <v>570</v>
      </c>
      <c r="B39" s="400" t="s">
        <v>322</v>
      </c>
      <c r="C39" s="401" t="s">
        <v>323</v>
      </c>
      <c r="D39" s="402">
        <v>11000</v>
      </c>
      <c r="E39" s="402">
        <v>11000</v>
      </c>
      <c r="F39" s="402">
        <v>0</v>
      </c>
      <c r="G39" s="402">
        <v>11000</v>
      </c>
      <c r="H39" s="402">
        <v>0</v>
      </c>
      <c r="I39" s="402">
        <v>0</v>
      </c>
      <c r="J39" s="402">
        <v>0</v>
      </c>
      <c r="K39" s="402">
        <v>0</v>
      </c>
      <c r="L39" s="402">
        <v>0</v>
      </c>
    </row>
    <row r="40" spans="1:12" ht="17.25" customHeight="1">
      <c r="A40" s="400" t="s">
        <v>570</v>
      </c>
      <c r="B40" s="400" t="s">
        <v>324</v>
      </c>
      <c r="C40" s="401" t="s">
        <v>325</v>
      </c>
      <c r="D40" s="402">
        <v>185000</v>
      </c>
      <c r="E40" s="402">
        <v>185000</v>
      </c>
      <c r="F40" s="402">
        <v>0</v>
      </c>
      <c r="G40" s="402">
        <v>185000</v>
      </c>
      <c r="H40" s="402">
        <v>0</v>
      </c>
      <c r="I40" s="402">
        <v>0</v>
      </c>
      <c r="J40" s="402">
        <v>0</v>
      </c>
      <c r="K40" s="402">
        <v>0</v>
      </c>
      <c r="L40" s="402">
        <v>0</v>
      </c>
    </row>
    <row r="41" spans="1:12" ht="18.75" customHeight="1">
      <c r="A41" s="397" t="s">
        <v>250</v>
      </c>
      <c r="B41" s="397" t="s">
        <v>570</v>
      </c>
      <c r="C41" s="398" t="s">
        <v>251</v>
      </c>
      <c r="D41" s="399">
        <v>16418038</v>
      </c>
      <c r="E41" s="399">
        <v>14915697</v>
      </c>
      <c r="F41" s="399">
        <v>12192192</v>
      </c>
      <c r="G41" s="399">
        <v>2723505</v>
      </c>
      <c r="H41" s="399">
        <v>982177</v>
      </c>
      <c r="I41" s="399">
        <v>520164</v>
      </c>
      <c r="J41" s="399">
        <v>0</v>
      </c>
      <c r="K41" s="399">
        <v>0</v>
      </c>
      <c r="L41" s="399">
        <v>0</v>
      </c>
    </row>
    <row r="42" spans="1:12" ht="17.25" customHeight="1">
      <c r="A42" s="400" t="s">
        <v>570</v>
      </c>
      <c r="B42" s="400" t="s">
        <v>326</v>
      </c>
      <c r="C42" s="401" t="s">
        <v>327</v>
      </c>
      <c r="D42" s="402">
        <v>10174955</v>
      </c>
      <c r="E42" s="402">
        <v>9822255</v>
      </c>
      <c r="F42" s="402">
        <v>8255233</v>
      </c>
      <c r="G42" s="402">
        <v>1567022</v>
      </c>
      <c r="H42" s="402">
        <v>0</v>
      </c>
      <c r="I42" s="402">
        <v>352700</v>
      </c>
      <c r="J42" s="402">
        <v>0</v>
      </c>
      <c r="K42" s="402">
        <v>0</v>
      </c>
      <c r="L42" s="402">
        <v>0</v>
      </c>
    </row>
    <row r="43" spans="1:12" ht="25.5">
      <c r="A43" s="400" t="s">
        <v>570</v>
      </c>
      <c r="B43" s="400" t="s">
        <v>328</v>
      </c>
      <c r="C43" s="401" t="s">
        <v>329</v>
      </c>
      <c r="D43" s="402">
        <v>2114261</v>
      </c>
      <c r="E43" s="402">
        <v>2044855</v>
      </c>
      <c r="F43" s="402">
        <v>1675196</v>
      </c>
      <c r="G43" s="402">
        <v>369659</v>
      </c>
      <c r="H43" s="402">
        <v>0</v>
      </c>
      <c r="I43" s="402">
        <v>69406</v>
      </c>
      <c r="J43" s="402">
        <v>0</v>
      </c>
      <c r="K43" s="402">
        <v>0</v>
      </c>
      <c r="L43" s="402">
        <v>0</v>
      </c>
    </row>
    <row r="44" spans="1:12" ht="19.5" customHeight="1">
      <c r="A44" s="400" t="s">
        <v>570</v>
      </c>
      <c r="B44" s="400" t="s">
        <v>277</v>
      </c>
      <c r="C44" s="401" t="s">
        <v>279</v>
      </c>
      <c r="D44" s="402">
        <v>1514472</v>
      </c>
      <c r="E44" s="402">
        <v>587472</v>
      </c>
      <c r="F44" s="402">
        <v>373492</v>
      </c>
      <c r="G44" s="402">
        <v>213980</v>
      </c>
      <c r="H44" s="402">
        <v>915000</v>
      </c>
      <c r="I44" s="402">
        <v>12000</v>
      </c>
      <c r="J44" s="402">
        <v>0</v>
      </c>
      <c r="K44" s="402">
        <v>0</v>
      </c>
      <c r="L44" s="402">
        <v>0</v>
      </c>
    </row>
    <row r="45" spans="1:12" ht="20.25" customHeight="1">
      <c r="A45" s="400" t="s">
        <v>570</v>
      </c>
      <c r="B45" s="400" t="s">
        <v>576</v>
      </c>
      <c r="C45" s="401" t="s">
        <v>355</v>
      </c>
      <c r="D45" s="402">
        <v>297485</v>
      </c>
      <c r="E45" s="402">
        <v>283855</v>
      </c>
      <c r="F45" s="402">
        <v>263587</v>
      </c>
      <c r="G45" s="402">
        <v>20268</v>
      </c>
      <c r="H45" s="402">
        <v>0</v>
      </c>
      <c r="I45" s="402">
        <v>13630</v>
      </c>
      <c r="J45" s="402">
        <v>0</v>
      </c>
      <c r="K45" s="402">
        <v>0</v>
      </c>
      <c r="L45" s="402">
        <v>0</v>
      </c>
    </row>
    <row r="46" spans="1:12" ht="19.5" customHeight="1">
      <c r="A46" s="400" t="s">
        <v>570</v>
      </c>
      <c r="B46" s="400" t="s">
        <v>330</v>
      </c>
      <c r="C46" s="401" t="s">
        <v>331</v>
      </c>
      <c r="D46" s="402">
        <v>276420</v>
      </c>
      <c r="E46" s="402">
        <v>276420</v>
      </c>
      <c r="F46" s="402">
        <v>74870</v>
      </c>
      <c r="G46" s="402">
        <v>201550</v>
      </c>
      <c r="H46" s="402">
        <v>0</v>
      </c>
      <c r="I46" s="402">
        <v>0</v>
      </c>
      <c r="J46" s="402">
        <v>0</v>
      </c>
      <c r="K46" s="402">
        <v>0</v>
      </c>
      <c r="L46" s="402">
        <v>0</v>
      </c>
    </row>
    <row r="47" spans="1:12" ht="20.25" customHeight="1">
      <c r="A47" s="400" t="s">
        <v>570</v>
      </c>
      <c r="B47" s="400" t="s">
        <v>334</v>
      </c>
      <c r="C47" s="401" t="s">
        <v>338</v>
      </c>
      <c r="D47" s="402">
        <v>3069</v>
      </c>
      <c r="E47" s="402">
        <v>3069</v>
      </c>
      <c r="F47" s="402">
        <v>3000</v>
      </c>
      <c r="G47" s="402">
        <v>69</v>
      </c>
      <c r="H47" s="402">
        <v>0</v>
      </c>
      <c r="I47" s="402">
        <v>0</v>
      </c>
      <c r="J47" s="402">
        <v>0</v>
      </c>
      <c r="K47" s="402">
        <v>0</v>
      </c>
      <c r="L47" s="402">
        <v>0</v>
      </c>
    </row>
    <row r="48" spans="1:12" ht="25.5">
      <c r="A48" s="400" t="s">
        <v>570</v>
      </c>
      <c r="B48" s="400" t="s">
        <v>335</v>
      </c>
      <c r="C48" s="401" t="s">
        <v>336</v>
      </c>
      <c r="D48" s="402">
        <v>57524</v>
      </c>
      <c r="E48" s="402">
        <v>57524</v>
      </c>
      <c r="F48" s="402">
        <v>0</v>
      </c>
      <c r="G48" s="402">
        <v>57524</v>
      </c>
      <c r="H48" s="402">
        <v>0</v>
      </c>
      <c r="I48" s="402">
        <v>0</v>
      </c>
      <c r="J48" s="402">
        <v>0</v>
      </c>
      <c r="K48" s="402">
        <v>0</v>
      </c>
      <c r="L48" s="402">
        <v>0</v>
      </c>
    </row>
    <row r="49" spans="1:12" ht="17.25" customHeight="1">
      <c r="A49" s="400" t="s">
        <v>570</v>
      </c>
      <c r="B49" s="400" t="s">
        <v>278</v>
      </c>
      <c r="C49" s="401" t="s">
        <v>396</v>
      </c>
      <c r="D49" s="402">
        <v>403522</v>
      </c>
      <c r="E49" s="402">
        <v>401722</v>
      </c>
      <c r="F49" s="402">
        <v>237274</v>
      </c>
      <c r="G49" s="402">
        <v>164448</v>
      </c>
      <c r="H49" s="402">
        <v>0</v>
      </c>
      <c r="I49" s="402">
        <v>1800</v>
      </c>
      <c r="J49" s="402">
        <v>0</v>
      </c>
      <c r="K49" s="402">
        <v>0</v>
      </c>
      <c r="L49" s="402">
        <v>0</v>
      </c>
    </row>
    <row r="50" spans="1:12" ht="89.25">
      <c r="A50" s="400" t="s">
        <v>570</v>
      </c>
      <c r="B50" s="400" t="s">
        <v>477</v>
      </c>
      <c r="C50" s="401" t="s">
        <v>481</v>
      </c>
      <c r="D50" s="402">
        <v>380479</v>
      </c>
      <c r="E50" s="402">
        <v>301302</v>
      </c>
      <c r="F50" s="402">
        <v>284052</v>
      </c>
      <c r="G50" s="402">
        <v>17250</v>
      </c>
      <c r="H50" s="402">
        <v>62677</v>
      </c>
      <c r="I50" s="402">
        <v>16500</v>
      </c>
      <c r="J50" s="402">
        <v>0</v>
      </c>
      <c r="K50" s="402">
        <v>0</v>
      </c>
      <c r="L50" s="402">
        <v>0</v>
      </c>
    </row>
    <row r="51" spans="1:12" ht="63.75">
      <c r="A51" s="400" t="s">
        <v>570</v>
      </c>
      <c r="B51" s="400" t="s">
        <v>478</v>
      </c>
      <c r="C51" s="401" t="s">
        <v>524</v>
      </c>
      <c r="D51" s="402">
        <v>1112265</v>
      </c>
      <c r="E51" s="402">
        <v>1058137</v>
      </c>
      <c r="F51" s="402">
        <v>1025488</v>
      </c>
      <c r="G51" s="402">
        <v>32649</v>
      </c>
      <c r="H51" s="402">
        <v>0</v>
      </c>
      <c r="I51" s="402">
        <v>54128</v>
      </c>
      <c r="J51" s="402">
        <v>0</v>
      </c>
      <c r="K51" s="402">
        <v>0</v>
      </c>
      <c r="L51" s="402">
        <v>0</v>
      </c>
    </row>
    <row r="52" spans="1:12" ht="17.25" customHeight="1">
      <c r="A52" s="400" t="s">
        <v>570</v>
      </c>
      <c r="B52" s="400" t="s">
        <v>337</v>
      </c>
      <c r="C52" s="401" t="s">
        <v>282</v>
      </c>
      <c r="D52" s="402">
        <v>83586</v>
      </c>
      <c r="E52" s="402">
        <v>79086</v>
      </c>
      <c r="F52" s="402">
        <v>0</v>
      </c>
      <c r="G52" s="402">
        <v>79086</v>
      </c>
      <c r="H52" s="402">
        <v>4500</v>
      </c>
      <c r="I52" s="402">
        <v>0</v>
      </c>
      <c r="J52" s="402">
        <v>0</v>
      </c>
      <c r="K52" s="402">
        <v>0</v>
      </c>
      <c r="L52" s="402">
        <v>0</v>
      </c>
    </row>
    <row r="53" spans="1:12" ht="16.5" customHeight="1">
      <c r="A53" s="397" t="s">
        <v>341</v>
      </c>
      <c r="B53" s="397" t="s">
        <v>570</v>
      </c>
      <c r="C53" s="398" t="s">
        <v>255</v>
      </c>
      <c r="D53" s="399">
        <v>110000</v>
      </c>
      <c r="E53" s="399">
        <v>110000</v>
      </c>
      <c r="F53" s="399">
        <v>26520</v>
      </c>
      <c r="G53" s="399">
        <v>83480</v>
      </c>
      <c r="H53" s="399">
        <v>0</v>
      </c>
      <c r="I53" s="399">
        <v>0</v>
      </c>
      <c r="J53" s="399">
        <v>0</v>
      </c>
      <c r="K53" s="399">
        <v>0</v>
      </c>
      <c r="L53" s="399">
        <v>0</v>
      </c>
    </row>
    <row r="54" spans="1:12" ht="17.25" customHeight="1">
      <c r="A54" s="400" t="s">
        <v>570</v>
      </c>
      <c r="B54" s="400" t="s">
        <v>342</v>
      </c>
      <c r="C54" s="401" t="s">
        <v>438</v>
      </c>
      <c r="D54" s="402">
        <v>4000</v>
      </c>
      <c r="E54" s="402">
        <v>4000</v>
      </c>
      <c r="F54" s="402">
        <v>0</v>
      </c>
      <c r="G54" s="402">
        <v>4000</v>
      </c>
      <c r="H54" s="402">
        <v>0</v>
      </c>
      <c r="I54" s="402">
        <v>0</v>
      </c>
      <c r="J54" s="402">
        <v>0</v>
      </c>
      <c r="K54" s="402">
        <v>0</v>
      </c>
      <c r="L54" s="402">
        <v>0</v>
      </c>
    </row>
    <row r="55" spans="1:12" ht="17.25" customHeight="1">
      <c r="A55" s="400" t="s">
        <v>570</v>
      </c>
      <c r="B55" s="400" t="s">
        <v>343</v>
      </c>
      <c r="C55" s="401" t="s">
        <v>257</v>
      </c>
      <c r="D55" s="402">
        <v>106000</v>
      </c>
      <c r="E55" s="402">
        <v>106000</v>
      </c>
      <c r="F55" s="402">
        <v>26520</v>
      </c>
      <c r="G55" s="402">
        <v>79480</v>
      </c>
      <c r="H55" s="402">
        <v>0</v>
      </c>
      <c r="I55" s="402">
        <v>0</v>
      </c>
      <c r="J55" s="402">
        <v>0</v>
      </c>
      <c r="K55" s="402">
        <v>0</v>
      </c>
      <c r="L55" s="402">
        <v>0</v>
      </c>
    </row>
    <row r="56" spans="1:12" ht="16.5" customHeight="1">
      <c r="A56" s="397" t="s">
        <v>252</v>
      </c>
      <c r="B56" s="397" t="s">
        <v>570</v>
      </c>
      <c r="C56" s="398" t="s">
        <v>253</v>
      </c>
      <c r="D56" s="399">
        <v>1392503</v>
      </c>
      <c r="E56" s="399">
        <v>660074</v>
      </c>
      <c r="F56" s="399">
        <v>558730</v>
      </c>
      <c r="G56" s="399">
        <v>101344</v>
      </c>
      <c r="H56" s="399">
        <v>0</v>
      </c>
      <c r="I56" s="399">
        <v>732429</v>
      </c>
      <c r="J56" s="399">
        <v>0</v>
      </c>
      <c r="K56" s="399">
        <v>0</v>
      </c>
      <c r="L56" s="399">
        <v>0</v>
      </c>
    </row>
    <row r="57" spans="1:12" ht="31.5" customHeight="1">
      <c r="A57" s="400" t="s">
        <v>570</v>
      </c>
      <c r="B57" s="400" t="s">
        <v>413</v>
      </c>
      <c r="C57" s="401" t="s">
        <v>432</v>
      </c>
      <c r="D57" s="402">
        <v>6900</v>
      </c>
      <c r="E57" s="402">
        <v>6900</v>
      </c>
      <c r="F57" s="402">
        <v>0</v>
      </c>
      <c r="G57" s="402">
        <v>6900</v>
      </c>
      <c r="H57" s="402">
        <v>0</v>
      </c>
      <c r="I57" s="402">
        <v>0</v>
      </c>
      <c r="J57" s="402">
        <v>0</v>
      </c>
      <c r="K57" s="402">
        <v>0</v>
      </c>
      <c r="L57" s="402">
        <v>0</v>
      </c>
    </row>
    <row r="58" spans="1:12" ht="76.5">
      <c r="A58" s="400" t="s">
        <v>570</v>
      </c>
      <c r="B58" s="400" t="s">
        <v>344</v>
      </c>
      <c r="C58" s="401" t="s">
        <v>577</v>
      </c>
      <c r="D58" s="402">
        <v>16380</v>
      </c>
      <c r="E58" s="402">
        <v>16380</v>
      </c>
      <c r="F58" s="402">
        <v>0</v>
      </c>
      <c r="G58" s="402">
        <v>16380</v>
      </c>
      <c r="H58" s="402">
        <v>0</v>
      </c>
      <c r="I58" s="402">
        <v>0</v>
      </c>
      <c r="J58" s="402">
        <v>0</v>
      </c>
      <c r="K58" s="402">
        <v>0</v>
      </c>
      <c r="L58" s="402">
        <v>0</v>
      </c>
    </row>
    <row r="59" spans="1:12" ht="51">
      <c r="A59" s="400" t="s">
        <v>570</v>
      </c>
      <c r="B59" s="400" t="s">
        <v>345</v>
      </c>
      <c r="C59" s="401" t="s">
        <v>500</v>
      </c>
      <c r="D59" s="402">
        <v>493000</v>
      </c>
      <c r="E59" s="402">
        <v>0</v>
      </c>
      <c r="F59" s="402">
        <v>0</v>
      </c>
      <c r="G59" s="402">
        <v>0</v>
      </c>
      <c r="H59" s="402">
        <v>0</v>
      </c>
      <c r="I59" s="402">
        <v>493000</v>
      </c>
      <c r="J59" s="402">
        <v>0</v>
      </c>
      <c r="K59" s="402">
        <v>0</v>
      </c>
      <c r="L59" s="402">
        <v>0</v>
      </c>
    </row>
    <row r="60" spans="1:12" ht="17.25" customHeight="1">
      <c r="A60" s="400" t="s">
        <v>570</v>
      </c>
      <c r="B60" s="400" t="s">
        <v>346</v>
      </c>
      <c r="C60" s="401" t="s">
        <v>347</v>
      </c>
      <c r="D60" s="402">
        <v>3500</v>
      </c>
      <c r="E60" s="402">
        <v>0</v>
      </c>
      <c r="F60" s="402">
        <v>0</v>
      </c>
      <c r="G60" s="402">
        <v>0</v>
      </c>
      <c r="H60" s="402">
        <v>0</v>
      </c>
      <c r="I60" s="402">
        <v>3500</v>
      </c>
      <c r="J60" s="402">
        <v>0</v>
      </c>
      <c r="K60" s="402">
        <v>0</v>
      </c>
      <c r="L60" s="402">
        <v>0</v>
      </c>
    </row>
    <row r="61" spans="1:12" ht="17.25" customHeight="1">
      <c r="A61" s="400" t="s">
        <v>570</v>
      </c>
      <c r="B61" s="400" t="s">
        <v>383</v>
      </c>
      <c r="C61" s="401" t="s">
        <v>384</v>
      </c>
      <c r="D61" s="402">
        <v>195209</v>
      </c>
      <c r="E61" s="402">
        <v>1500</v>
      </c>
      <c r="F61" s="402">
        <v>0</v>
      </c>
      <c r="G61" s="402">
        <v>1500</v>
      </c>
      <c r="H61" s="402">
        <v>0</v>
      </c>
      <c r="I61" s="402">
        <v>193709</v>
      </c>
      <c r="J61" s="402">
        <v>0</v>
      </c>
      <c r="K61" s="402">
        <v>0</v>
      </c>
      <c r="L61" s="402">
        <v>0</v>
      </c>
    </row>
    <row r="62" spans="1:12" ht="17.25" customHeight="1">
      <c r="A62" s="400" t="s">
        <v>570</v>
      </c>
      <c r="B62" s="400" t="s">
        <v>348</v>
      </c>
      <c r="C62" s="401" t="s">
        <v>349</v>
      </c>
      <c r="D62" s="402">
        <v>615288</v>
      </c>
      <c r="E62" s="402">
        <v>613548</v>
      </c>
      <c r="F62" s="402">
        <v>536984</v>
      </c>
      <c r="G62" s="402">
        <v>76564</v>
      </c>
      <c r="H62" s="402">
        <v>0</v>
      </c>
      <c r="I62" s="402">
        <v>1740</v>
      </c>
      <c r="J62" s="402">
        <v>0</v>
      </c>
      <c r="K62" s="402">
        <v>0</v>
      </c>
      <c r="L62" s="402">
        <v>0</v>
      </c>
    </row>
    <row r="63" spans="1:12" ht="25.5">
      <c r="A63" s="400" t="s">
        <v>570</v>
      </c>
      <c r="B63" s="400" t="s">
        <v>525</v>
      </c>
      <c r="C63" s="401" t="s">
        <v>526</v>
      </c>
      <c r="D63" s="402">
        <v>21746</v>
      </c>
      <c r="E63" s="402">
        <v>21746</v>
      </c>
      <c r="F63" s="402">
        <v>21746</v>
      </c>
      <c r="G63" s="402">
        <v>0</v>
      </c>
      <c r="H63" s="402">
        <v>0</v>
      </c>
      <c r="I63" s="402">
        <v>0</v>
      </c>
      <c r="J63" s="402">
        <v>0</v>
      </c>
      <c r="K63" s="402">
        <v>0</v>
      </c>
      <c r="L63" s="402">
        <v>0</v>
      </c>
    </row>
    <row r="64" spans="1:12" ht="17.25" customHeight="1">
      <c r="A64" s="400" t="s">
        <v>570</v>
      </c>
      <c r="B64" s="400" t="s">
        <v>498</v>
      </c>
      <c r="C64" s="401" t="s">
        <v>499</v>
      </c>
      <c r="D64" s="402">
        <v>34000</v>
      </c>
      <c r="E64" s="402">
        <v>0</v>
      </c>
      <c r="F64" s="402">
        <v>0</v>
      </c>
      <c r="G64" s="402">
        <v>0</v>
      </c>
      <c r="H64" s="402">
        <v>0</v>
      </c>
      <c r="I64" s="402">
        <v>34000</v>
      </c>
      <c r="J64" s="402">
        <v>0</v>
      </c>
      <c r="K64" s="402">
        <v>0</v>
      </c>
      <c r="L64" s="402">
        <v>0</v>
      </c>
    </row>
    <row r="65" spans="1:12" ht="17.25" customHeight="1">
      <c r="A65" s="400" t="s">
        <v>570</v>
      </c>
      <c r="B65" s="400" t="s">
        <v>351</v>
      </c>
      <c r="C65" s="401" t="s">
        <v>282</v>
      </c>
      <c r="D65" s="402">
        <v>6480</v>
      </c>
      <c r="E65" s="402">
        <v>0</v>
      </c>
      <c r="F65" s="402">
        <v>0</v>
      </c>
      <c r="G65" s="402">
        <v>0</v>
      </c>
      <c r="H65" s="402">
        <v>0</v>
      </c>
      <c r="I65" s="402">
        <v>6480</v>
      </c>
      <c r="J65" s="402">
        <v>0</v>
      </c>
      <c r="K65" s="402">
        <v>0</v>
      </c>
      <c r="L65" s="402">
        <v>0</v>
      </c>
    </row>
    <row r="66" spans="1:12" ht="25.5">
      <c r="A66" s="397" t="s">
        <v>352</v>
      </c>
      <c r="B66" s="397" t="s">
        <v>570</v>
      </c>
      <c r="C66" s="398" t="s">
        <v>353</v>
      </c>
      <c r="D66" s="399">
        <v>63796</v>
      </c>
      <c r="E66" s="399">
        <v>3796</v>
      </c>
      <c r="F66" s="399">
        <v>0</v>
      </c>
      <c r="G66" s="399">
        <v>3796</v>
      </c>
      <c r="H66" s="399">
        <v>0</v>
      </c>
      <c r="I66" s="399">
        <v>60000</v>
      </c>
      <c r="J66" s="399">
        <v>0</v>
      </c>
      <c r="K66" s="399">
        <v>0</v>
      </c>
      <c r="L66" s="399">
        <v>0</v>
      </c>
    </row>
    <row r="67" spans="1:12" ht="25.5">
      <c r="A67" s="400" t="s">
        <v>570</v>
      </c>
      <c r="B67" s="400" t="s">
        <v>447</v>
      </c>
      <c r="C67" s="401" t="s">
        <v>501</v>
      </c>
      <c r="D67" s="402">
        <v>60180</v>
      </c>
      <c r="E67" s="402">
        <v>180</v>
      </c>
      <c r="F67" s="402">
        <v>0</v>
      </c>
      <c r="G67" s="402">
        <v>180</v>
      </c>
      <c r="H67" s="402">
        <v>0</v>
      </c>
      <c r="I67" s="402">
        <v>60000</v>
      </c>
      <c r="J67" s="402">
        <v>0</v>
      </c>
      <c r="K67" s="402">
        <v>0</v>
      </c>
      <c r="L67" s="402">
        <v>0</v>
      </c>
    </row>
    <row r="68" spans="1:12" ht="25.5">
      <c r="A68" s="400" t="s">
        <v>570</v>
      </c>
      <c r="B68" s="400" t="s">
        <v>356</v>
      </c>
      <c r="C68" s="401" t="s">
        <v>336</v>
      </c>
      <c r="D68" s="402">
        <v>1616</v>
      </c>
      <c r="E68" s="402">
        <v>1616</v>
      </c>
      <c r="F68" s="402">
        <v>0</v>
      </c>
      <c r="G68" s="402">
        <v>1616</v>
      </c>
      <c r="H68" s="402">
        <v>0</v>
      </c>
      <c r="I68" s="402">
        <v>0</v>
      </c>
      <c r="J68" s="402">
        <v>0</v>
      </c>
      <c r="K68" s="402">
        <v>0</v>
      </c>
      <c r="L68" s="402">
        <v>0</v>
      </c>
    </row>
    <row r="69" spans="1:12" ht="17.25" customHeight="1">
      <c r="A69" s="400" t="s">
        <v>570</v>
      </c>
      <c r="B69" s="400" t="s">
        <v>357</v>
      </c>
      <c r="C69" s="401" t="s">
        <v>282</v>
      </c>
      <c r="D69" s="402">
        <v>2000</v>
      </c>
      <c r="E69" s="402">
        <v>2000</v>
      </c>
      <c r="F69" s="402">
        <v>0</v>
      </c>
      <c r="G69" s="402">
        <v>2000</v>
      </c>
      <c r="H69" s="402">
        <v>0</v>
      </c>
      <c r="I69" s="402">
        <v>0</v>
      </c>
      <c r="J69" s="402">
        <v>0</v>
      </c>
      <c r="K69" s="402">
        <v>0</v>
      </c>
      <c r="L69" s="402">
        <v>0</v>
      </c>
    </row>
    <row r="70" spans="1:12" ht="16.5" customHeight="1">
      <c r="A70" s="397" t="s">
        <v>496</v>
      </c>
      <c r="B70" s="397" t="s">
        <v>570</v>
      </c>
      <c r="C70" s="398" t="s">
        <v>489</v>
      </c>
      <c r="D70" s="399">
        <v>4672519</v>
      </c>
      <c r="E70" s="399">
        <v>289649</v>
      </c>
      <c r="F70" s="399">
        <v>178340</v>
      </c>
      <c r="G70" s="399">
        <v>111309</v>
      </c>
      <c r="H70" s="399">
        <v>0</v>
      </c>
      <c r="I70" s="399">
        <v>4382870</v>
      </c>
      <c r="J70" s="399">
        <v>0</v>
      </c>
      <c r="K70" s="399">
        <v>0</v>
      </c>
      <c r="L70" s="399">
        <v>0</v>
      </c>
    </row>
    <row r="71" spans="1:12" ht="17.25" customHeight="1">
      <c r="A71" s="400" t="s">
        <v>570</v>
      </c>
      <c r="B71" s="400" t="s">
        <v>502</v>
      </c>
      <c r="C71" s="401" t="s">
        <v>490</v>
      </c>
      <c r="D71" s="402">
        <v>2780000</v>
      </c>
      <c r="E71" s="402">
        <v>9174</v>
      </c>
      <c r="F71" s="402">
        <v>9174</v>
      </c>
      <c r="G71" s="402">
        <v>0</v>
      </c>
      <c r="H71" s="402">
        <v>0</v>
      </c>
      <c r="I71" s="402">
        <v>2770826</v>
      </c>
      <c r="J71" s="402">
        <v>0</v>
      </c>
      <c r="K71" s="402">
        <v>0</v>
      </c>
      <c r="L71" s="402">
        <v>0</v>
      </c>
    </row>
    <row r="72" spans="1:12" ht="63.75">
      <c r="A72" s="400" t="s">
        <v>570</v>
      </c>
      <c r="B72" s="400" t="s">
        <v>503</v>
      </c>
      <c r="C72" s="401" t="s">
        <v>578</v>
      </c>
      <c r="D72" s="402">
        <v>1749314</v>
      </c>
      <c r="E72" s="402">
        <v>137330</v>
      </c>
      <c r="F72" s="402">
        <v>134353</v>
      </c>
      <c r="G72" s="402">
        <v>2977</v>
      </c>
      <c r="H72" s="402">
        <v>0</v>
      </c>
      <c r="I72" s="402">
        <v>1611984</v>
      </c>
      <c r="J72" s="402">
        <v>0</v>
      </c>
      <c r="K72" s="402">
        <v>0</v>
      </c>
      <c r="L72" s="402">
        <v>0</v>
      </c>
    </row>
    <row r="73" spans="1:12" ht="17.25" customHeight="1">
      <c r="A73" s="400" t="s">
        <v>570</v>
      </c>
      <c r="B73" s="400" t="s">
        <v>504</v>
      </c>
      <c r="C73" s="401" t="s">
        <v>446</v>
      </c>
      <c r="D73" s="402">
        <v>41205</v>
      </c>
      <c r="E73" s="402">
        <v>41145</v>
      </c>
      <c r="F73" s="402">
        <v>34813</v>
      </c>
      <c r="G73" s="402">
        <v>6332</v>
      </c>
      <c r="H73" s="402">
        <v>0</v>
      </c>
      <c r="I73" s="402">
        <v>60</v>
      </c>
      <c r="J73" s="402">
        <v>0</v>
      </c>
      <c r="K73" s="402">
        <v>0</v>
      </c>
      <c r="L73" s="402">
        <v>0</v>
      </c>
    </row>
    <row r="74" spans="1:12" ht="17.25" customHeight="1">
      <c r="A74" s="400" t="s">
        <v>570</v>
      </c>
      <c r="B74" s="400" t="s">
        <v>506</v>
      </c>
      <c r="C74" s="401" t="s">
        <v>431</v>
      </c>
      <c r="D74" s="402">
        <v>85000</v>
      </c>
      <c r="E74" s="402">
        <v>85000</v>
      </c>
      <c r="F74" s="402">
        <v>0</v>
      </c>
      <c r="G74" s="402">
        <v>85000</v>
      </c>
      <c r="H74" s="402">
        <v>0</v>
      </c>
      <c r="I74" s="402">
        <v>0</v>
      </c>
      <c r="J74" s="402">
        <v>0</v>
      </c>
      <c r="K74" s="402">
        <v>0</v>
      </c>
      <c r="L74" s="402">
        <v>0</v>
      </c>
    </row>
    <row r="75" spans="1:12" ht="63.75">
      <c r="A75" s="400" t="s">
        <v>570</v>
      </c>
      <c r="B75" s="400" t="s">
        <v>535</v>
      </c>
      <c r="C75" s="401" t="s">
        <v>579</v>
      </c>
      <c r="D75" s="402">
        <v>17000</v>
      </c>
      <c r="E75" s="402">
        <v>17000</v>
      </c>
      <c r="F75" s="402">
        <v>0</v>
      </c>
      <c r="G75" s="402">
        <v>17000</v>
      </c>
      <c r="H75" s="402">
        <v>0</v>
      </c>
      <c r="I75" s="402">
        <v>0</v>
      </c>
      <c r="J75" s="402">
        <v>0</v>
      </c>
      <c r="K75" s="402">
        <v>0</v>
      </c>
      <c r="L75" s="402">
        <v>0</v>
      </c>
    </row>
    <row r="76" spans="1:12" ht="25.5">
      <c r="A76" s="397" t="s">
        <v>358</v>
      </c>
      <c r="B76" s="397" t="s">
        <v>570</v>
      </c>
      <c r="C76" s="398" t="s">
        <v>359</v>
      </c>
      <c r="D76" s="399">
        <v>1251010</v>
      </c>
      <c r="E76" s="399">
        <v>1251010</v>
      </c>
      <c r="F76" s="399">
        <v>0</v>
      </c>
      <c r="G76" s="399">
        <v>1251010</v>
      </c>
      <c r="H76" s="399">
        <v>0</v>
      </c>
      <c r="I76" s="399">
        <v>0</v>
      </c>
      <c r="J76" s="399">
        <v>0</v>
      </c>
      <c r="K76" s="399">
        <v>0</v>
      </c>
      <c r="L76" s="399">
        <v>0</v>
      </c>
    </row>
    <row r="77" spans="1:12" ht="17.25" customHeight="1">
      <c r="A77" s="400" t="s">
        <v>570</v>
      </c>
      <c r="B77" s="400" t="s">
        <v>360</v>
      </c>
      <c r="C77" s="401" t="s">
        <v>361</v>
      </c>
      <c r="D77" s="402">
        <v>434200</v>
      </c>
      <c r="E77" s="402">
        <v>434200</v>
      </c>
      <c r="F77" s="402">
        <v>0</v>
      </c>
      <c r="G77" s="402">
        <v>434200</v>
      </c>
      <c r="H77" s="402">
        <v>0</v>
      </c>
      <c r="I77" s="402">
        <v>0</v>
      </c>
      <c r="J77" s="402">
        <v>0</v>
      </c>
      <c r="K77" s="402">
        <v>0</v>
      </c>
      <c r="L77" s="402">
        <v>0</v>
      </c>
    </row>
    <row r="78" spans="1:12" ht="25.5">
      <c r="A78" s="400" t="s">
        <v>570</v>
      </c>
      <c r="B78" s="400" t="s">
        <v>508</v>
      </c>
      <c r="C78" s="401" t="s">
        <v>509</v>
      </c>
      <c r="D78" s="402">
        <v>49000</v>
      </c>
      <c r="E78" s="402">
        <v>49000</v>
      </c>
      <c r="F78" s="402">
        <v>0</v>
      </c>
      <c r="G78" s="402">
        <v>49000</v>
      </c>
      <c r="H78" s="402">
        <v>0</v>
      </c>
      <c r="I78" s="402">
        <v>0</v>
      </c>
      <c r="J78" s="402">
        <v>0</v>
      </c>
      <c r="K78" s="402">
        <v>0</v>
      </c>
      <c r="L78" s="402">
        <v>0</v>
      </c>
    </row>
    <row r="79" spans="1:12" ht="25.5">
      <c r="A79" s="400" t="s">
        <v>570</v>
      </c>
      <c r="B79" s="400" t="s">
        <v>567</v>
      </c>
      <c r="C79" s="401" t="s">
        <v>569</v>
      </c>
      <c r="D79" s="402">
        <v>810</v>
      </c>
      <c r="E79" s="402">
        <v>810</v>
      </c>
      <c r="F79" s="402">
        <v>0</v>
      </c>
      <c r="G79" s="402">
        <v>810</v>
      </c>
      <c r="H79" s="402">
        <v>0</v>
      </c>
      <c r="I79" s="402">
        <v>0</v>
      </c>
      <c r="J79" s="402">
        <v>0</v>
      </c>
      <c r="K79" s="402">
        <v>0</v>
      </c>
      <c r="L79" s="402">
        <v>0</v>
      </c>
    </row>
    <row r="80" spans="1:12" ht="17.25" customHeight="1">
      <c r="A80" s="400" t="s">
        <v>570</v>
      </c>
      <c r="B80" s="400" t="s">
        <v>362</v>
      </c>
      <c r="C80" s="401" t="s">
        <v>363</v>
      </c>
      <c r="D80" s="402">
        <v>711000</v>
      </c>
      <c r="E80" s="402">
        <v>711000</v>
      </c>
      <c r="F80" s="402">
        <v>0</v>
      </c>
      <c r="G80" s="402">
        <v>711000</v>
      </c>
      <c r="H80" s="402">
        <v>0</v>
      </c>
      <c r="I80" s="402">
        <v>0</v>
      </c>
      <c r="J80" s="402">
        <v>0</v>
      </c>
      <c r="K80" s="402">
        <v>0</v>
      </c>
      <c r="L80" s="402">
        <v>0</v>
      </c>
    </row>
    <row r="81" spans="1:12" ht="38.25">
      <c r="A81" s="400" t="s">
        <v>570</v>
      </c>
      <c r="B81" s="400" t="s">
        <v>561</v>
      </c>
      <c r="C81" s="401" t="s">
        <v>562</v>
      </c>
      <c r="D81" s="402">
        <v>6000</v>
      </c>
      <c r="E81" s="402">
        <v>6000</v>
      </c>
      <c r="F81" s="402">
        <v>0</v>
      </c>
      <c r="G81" s="402">
        <v>6000</v>
      </c>
      <c r="H81" s="402">
        <v>0</v>
      </c>
      <c r="I81" s="402">
        <v>0</v>
      </c>
      <c r="J81" s="402">
        <v>0</v>
      </c>
      <c r="K81" s="402">
        <v>0</v>
      </c>
      <c r="L81" s="402">
        <v>0</v>
      </c>
    </row>
    <row r="82" spans="1:12" ht="17.25" customHeight="1">
      <c r="A82" s="400" t="s">
        <v>570</v>
      </c>
      <c r="B82" s="400" t="s">
        <v>420</v>
      </c>
      <c r="C82" s="401" t="s">
        <v>282</v>
      </c>
      <c r="D82" s="402">
        <v>50000</v>
      </c>
      <c r="E82" s="402">
        <v>50000</v>
      </c>
      <c r="F82" s="402">
        <v>0</v>
      </c>
      <c r="G82" s="402">
        <v>50000</v>
      </c>
      <c r="H82" s="402">
        <v>0</v>
      </c>
      <c r="I82" s="402">
        <v>0</v>
      </c>
      <c r="J82" s="402">
        <v>0</v>
      </c>
      <c r="K82" s="402">
        <v>0</v>
      </c>
      <c r="L82" s="402">
        <v>0</v>
      </c>
    </row>
    <row r="83" spans="1:12" ht="25.5">
      <c r="A83" s="397" t="s">
        <v>364</v>
      </c>
      <c r="B83" s="397" t="s">
        <v>570</v>
      </c>
      <c r="C83" s="398" t="s">
        <v>365</v>
      </c>
      <c r="D83" s="399">
        <v>453584</v>
      </c>
      <c r="E83" s="399">
        <v>10000</v>
      </c>
      <c r="F83" s="399">
        <v>0</v>
      </c>
      <c r="G83" s="399">
        <v>10000</v>
      </c>
      <c r="H83" s="399">
        <v>443584</v>
      </c>
      <c r="I83" s="399">
        <v>0</v>
      </c>
      <c r="J83" s="399">
        <v>0</v>
      </c>
      <c r="K83" s="399">
        <v>0</v>
      </c>
      <c r="L83" s="399">
        <v>0</v>
      </c>
    </row>
    <row r="84" spans="1:12" ht="25.5">
      <c r="A84" s="400" t="s">
        <v>570</v>
      </c>
      <c r="B84" s="400" t="s">
        <v>510</v>
      </c>
      <c r="C84" s="401" t="s">
        <v>511</v>
      </c>
      <c r="D84" s="402">
        <v>25000</v>
      </c>
      <c r="E84" s="402">
        <v>0</v>
      </c>
      <c r="F84" s="402">
        <v>0</v>
      </c>
      <c r="G84" s="402">
        <v>0</v>
      </c>
      <c r="H84" s="402">
        <v>25000</v>
      </c>
      <c r="I84" s="402">
        <v>0</v>
      </c>
      <c r="J84" s="402">
        <v>0</v>
      </c>
      <c r="K84" s="402">
        <v>0</v>
      </c>
      <c r="L84" s="402">
        <v>0</v>
      </c>
    </row>
    <row r="85" spans="1:12" ht="17.25" customHeight="1">
      <c r="A85" s="400" t="s">
        <v>570</v>
      </c>
      <c r="B85" s="400" t="s">
        <v>366</v>
      </c>
      <c r="C85" s="401" t="s">
        <v>367</v>
      </c>
      <c r="D85" s="402">
        <v>380584</v>
      </c>
      <c r="E85" s="402">
        <v>0</v>
      </c>
      <c r="F85" s="402">
        <v>0</v>
      </c>
      <c r="G85" s="402">
        <v>0</v>
      </c>
      <c r="H85" s="402">
        <v>380584</v>
      </c>
      <c r="I85" s="402">
        <v>0</v>
      </c>
      <c r="J85" s="402">
        <v>0</v>
      </c>
      <c r="K85" s="402">
        <v>0</v>
      </c>
      <c r="L85" s="402">
        <v>0</v>
      </c>
    </row>
    <row r="86" spans="1:12" ht="25.5">
      <c r="A86" s="400" t="s">
        <v>570</v>
      </c>
      <c r="B86" s="400" t="s">
        <v>394</v>
      </c>
      <c r="C86" s="401" t="s">
        <v>444</v>
      </c>
      <c r="D86" s="402">
        <v>10000</v>
      </c>
      <c r="E86" s="402">
        <v>10000</v>
      </c>
      <c r="F86" s="402">
        <v>0</v>
      </c>
      <c r="G86" s="402">
        <v>10000</v>
      </c>
      <c r="H86" s="402">
        <v>0</v>
      </c>
      <c r="I86" s="402">
        <v>0</v>
      </c>
      <c r="J86" s="402">
        <v>0</v>
      </c>
      <c r="K86" s="402">
        <v>0</v>
      </c>
      <c r="L86" s="402">
        <v>0</v>
      </c>
    </row>
    <row r="87" spans="1:12" ht="17.25" customHeight="1">
      <c r="A87" s="400" t="s">
        <v>570</v>
      </c>
      <c r="B87" s="400" t="s">
        <v>512</v>
      </c>
      <c r="C87" s="401" t="s">
        <v>282</v>
      </c>
      <c r="D87" s="402">
        <v>38000</v>
      </c>
      <c r="E87" s="402">
        <v>0</v>
      </c>
      <c r="F87" s="402">
        <v>0</v>
      </c>
      <c r="G87" s="402">
        <v>0</v>
      </c>
      <c r="H87" s="402">
        <v>38000</v>
      </c>
      <c r="I87" s="402">
        <v>0</v>
      </c>
      <c r="J87" s="402">
        <v>0</v>
      </c>
      <c r="K87" s="402">
        <v>0</v>
      </c>
      <c r="L87" s="402">
        <v>0</v>
      </c>
    </row>
    <row r="88" spans="1:12" ht="16.5" customHeight="1">
      <c r="A88" s="397" t="s">
        <v>386</v>
      </c>
      <c r="B88" s="397" t="s">
        <v>570</v>
      </c>
      <c r="C88" s="398" t="s">
        <v>479</v>
      </c>
      <c r="D88" s="399">
        <v>781455</v>
      </c>
      <c r="E88" s="399">
        <v>600955</v>
      </c>
      <c r="F88" s="399">
        <v>342540</v>
      </c>
      <c r="G88" s="399">
        <v>258415</v>
      </c>
      <c r="H88" s="399">
        <v>180000</v>
      </c>
      <c r="I88" s="399">
        <v>500</v>
      </c>
      <c r="J88" s="399">
        <v>0</v>
      </c>
      <c r="K88" s="399">
        <v>0</v>
      </c>
      <c r="L88" s="399">
        <v>0</v>
      </c>
    </row>
    <row r="89" spans="1:12" ht="17.25" customHeight="1">
      <c r="A89" s="400" t="s">
        <v>570</v>
      </c>
      <c r="B89" s="400" t="s">
        <v>459</v>
      </c>
      <c r="C89" s="401" t="s">
        <v>460</v>
      </c>
      <c r="D89" s="402">
        <v>601455</v>
      </c>
      <c r="E89" s="402">
        <v>600955</v>
      </c>
      <c r="F89" s="402">
        <v>342540</v>
      </c>
      <c r="G89" s="402">
        <v>258415</v>
      </c>
      <c r="H89" s="402">
        <v>0</v>
      </c>
      <c r="I89" s="402">
        <v>500</v>
      </c>
      <c r="J89" s="402">
        <v>0</v>
      </c>
      <c r="K89" s="402">
        <v>0</v>
      </c>
      <c r="L89" s="402">
        <v>0</v>
      </c>
    </row>
    <row r="90" spans="1:12" ht="17.25" customHeight="1">
      <c r="A90" s="400" t="s">
        <v>570</v>
      </c>
      <c r="B90" s="400" t="s">
        <v>395</v>
      </c>
      <c r="C90" s="401" t="s">
        <v>437</v>
      </c>
      <c r="D90" s="402">
        <v>180000</v>
      </c>
      <c r="E90" s="402">
        <v>0</v>
      </c>
      <c r="F90" s="402">
        <v>0</v>
      </c>
      <c r="G90" s="402">
        <v>0</v>
      </c>
      <c r="H90" s="402">
        <v>180000</v>
      </c>
      <c r="I90" s="402">
        <v>0</v>
      </c>
      <c r="J90" s="402">
        <v>0</v>
      </c>
      <c r="K90" s="402">
        <v>0</v>
      </c>
      <c r="L90" s="402">
        <v>0</v>
      </c>
    </row>
    <row r="91" spans="1:12" ht="17.25" customHeight="1">
      <c r="A91" s="437" t="s">
        <v>580</v>
      </c>
      <c r="B91" s="437"/>
      <c r="C91" s="437"/>
      <c r="D91" s="399">
        <f aca="true" t="shared" si="0" ref="D91:L91">D7+D9+D15+D18+D22+D29+D31+D33+D36+D38+D41+D53+D56+D66+D70+D76+D83+D88</f>
        <v>32023088</v>
      </c>
      <c r="E91" s="399">
        <f t="shared" si="0"/>
        <v>24283282</v>
      </c>
      <c r="F91" s="399">
        <f t="shared" si="0"/>
        <v>17450406</v>
      </c>
      <c r="G91" s="399">
        <f t="shared" si="0"/>
        <v>6832876</v>
      </c>
      <c r="H91" s="399">
        <f t="shared" si="0"/>
        <v>1739706</v>
      </c>
      <c r="I91" s="399">
        <f t="shared" si="0"/>
        <v>5923331</v>
      </c>
      <c r="J91" s="399">
        <f t="shared" si="0"/>
        <v>0</v>
      </c>
      <c r="K91" s="399">
        <f t="shared" si="0"/>
        <v>0</v>
      </c>
      <c r="L91" s="399">
        <f t="shared" si="0"/>
        <v>76769</v>
      </c>
    </row>
  </sheetData>
  <sheetProtection/>
  <mergeCells count="13">
    <mergeCell ref="C4:C5"/>
    <mergeCell ref="B4:B5"/>
    <mergeCell ref="A4:A5"/>
    <mergeCell ref="A91:C91"/>
    <mergeCell ref="I4:I5"/>
    <mergeCell ref="J4:J5"/>
    <mergeCell ref="D4:D5"/>
    <mergeCell ref="K4:K5"/>
    <mergeCell ref="L4:L5"/>
    <mergeCell ref="I1:L1"/>
    <mergeCell ref="H4:H5"/>
    <mergeCell ref="F4:G4"/>
    <mergeCell ref="E4:E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0" customWidth="1"/>
    <col min="5" max="5" width="19.7109375" style="130" customWidth="1"/>
    <col min="6" max="6" width="17.421875" style="130" customWidth="1"/>
    <col min="7" max="7" width="15.8515625" style="130" customWidth="1"/>
    <col min="8" max="8" width="13.421875" style="120" customWidth="1"/>
    <col min="9" max="9" width="10.140625" style="0" customWidth="1"/>
  </cols>
  <sheetData>
    <row r="1" ht="12.75">
      <c r="I1" s="314" t="s">
        <v>227</v>
      </c>
    </row>
    <row r="2" spans="1:9" ht="18">
      <c r="A2" s="2"/>
      <c r="B2" s="2"/>
      <c r="C2" s="2"/>
      <c r="D2" s="158"/>
      <c r="E2" s="158"/>
      <c r="G2" s="159"/>
      <c r="I2" s="340" t="s">
        <v>551</v>
      </c>
    </row>
    <row r="3" spans="1:7" ht="16.5" customHeight="1">
      <c r="A3" s="2"/>
      <c r="B3" s="2"/>
      <c r="C3" s="2"/>
      <c r="D3" s="158"/>
      <c r="E3" s="158"/>
      <c r="G3" s="159"/>
    </row>
    <row r="4" spans="1:9" ht="18">
      <c r="A4" s="4"/>
      <c r="B4" s="4"/>
      <c r="C4" s="4"/>
      <c r="D4" s="160" t="s">
        <v>22</v>
      </c>
      <c r="E4" s="161"/>
      <c r="F4" s="161"/>
      <c r="G4" s="161"/>
      <c r="H4" s="161"/>
      <c r="I4" s="21"/>
    </row>
    <row r="5" spans="1:9" s="6" customFormat="1" ht="20.25" customHeight="1">
      <c r="A5" s="435" t="s">
        <v>0</v>
      </c>
      <c r="B5" s="435" t="s">
        <v>8</v>
      </c>
      <c r="C5" s="435" t="s">
        <v>10</v>
      </c>
      <c r="D5" s="431" t="s">
        <v>1</v>
      </c>
      <c r="E5" s="431" t="s">
        <v>24</v>
      </c>
      <c r="F5" s="162" t="s">
        <v>23</v>
      </c>
      <c r="G5" s="431" t="s">
        <v>25</v>
      </c>
      <c r="H5" s="431" t="s">
        <v>285</v>
      </c>
      <c r="I5" s="431" t="s">
        <v>368</v>
      </c>
    </row>
    <row r="6" spans="1:9" s="6" customFormat="1" ht="70.5" customHeight="1">
      <c r="A6" s="436"/>
      <c r="B6" s="436"/>
      <c r="C6" s="436"/>
      <c r="D6" s="432"/>
      <c r="E6" s="432"/>
      <c r="F6" s="163" t="s">
        <v>515</v>
      </c>
      <c r="G6" s="432"/>
      <c r="H6" s="432"/>
      <c r="I6" s="432"/>
    </row>
    <row r="7" spans="1:9" s="6" customFormat="1" ht="10.5" customHeight="1">
      <c r="A7" s="7">
        <v>1</v>
      </c>
      <c r="B7" s="7">
        <v>2</v>
      </c>
      <c r="C7" s="7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8</v>
      </c>
    </row>
    <row r="8" spans="1:9" s="1" customFormat="1" ht="12.75">
      <c r="A8" s="384" t="s">
        <v>228</v>
      </c>
      <c r="B8" s="303"/>
      <c r="C8" s="193" t="s">
        <v>230</v>
      </c>
      <c r="D8" s="304">
        <f>E8+G8+H8+I8</f>
        <v>1950918</v>
      </c>
      <c r="E8" s="304">
        <f>E9+E10</f>
        <v>1950918</v>
      </c>
      <c r="F8" s="304">
        <f>F9+F10</f>
        <v>0</v>
      </c>
      <c r="G8" s="304">
        <f>G9+G10</f>
        <v>0</v>
      </c>
      <c r="H8" s="304">
        <f>H9+H10</f>
        <v>0</v>
      </c>
      <c r="I8" s="304">
        <f>I9+I10</f>
        <v>0</v>
      </c>
    </row>
    <row r="9" spans="1:9" s="6" customFormat="1" ht="25.5">
      <c r="A9" s="383"/>
      <c r="B9" s="383" t="s">
        <v>267</v>
      </c>
      <c r="C9" s="306" t="s">
        <v>268</v>
      </c>
      <c r="D9" s="343">
        <v>1950918</v>
      </c>
      <c r="E9" s="343">
        <v>1950918</v>
      </c>
      <c r="F9" s="343">
        <v>0</v>
      </c>
      <c r="G9" s="343">
        <v>0</v>
      </c>
      <c r="H9" s="343">
        <v>0</v>
      </c>
      <c r="I9" s="343">
        <v>0</v>
      </c>
    </row>
    <row r="10" spans="1:9" s="6" customFormat="1" ht="1.5" customHeight="1">
      <c r="A10" s="383"/>
      <c r="B10" s="383"/>
      <c r="C10" s="322"/>
      <c r="D10" s="343"/>
      <c r="E10" s="343"/>
      <c r="F10" s="343">
        <v>0</v>
      </c>
      <c r="G10" s="343">
        <v>0</v>
      </c>
      <c r="H10" s="343">
        <v>0</v>
      </c>
      <c r="I10" s="343">
        <v>0</v>
      </c>
    </row>
    <row r="11" spans="1:9" s="6" customFormat="1" ht="21" customHeight="1">
      <c r="A11" s="384" t="s">
        <v>271</v>
      </c>
      <c r="B11" s="303"/>
      <c r="C11" s="319" t="s">
        <v>273</v>
      </c>
      <c r="D11" s="387">
        <f aca="true" t="shared" si="0" ref="D11:D22">I11+H11+G11+E11</f>
        <v>815213</v>
      </c>
      <c r="E11" s="387">
        <f>E12+E13</f>
        <v>657824</v>
      </c>
      <c r="F11" s="387">
        <f>F13+F14</f>
        <v>0</v>
      </c>
      <c r="G11" s="387">
        <f>G13+G14</f>
        <v>0</v>
      </c>
      <c r="H11" s="387">
        <f>H13+H14</f>
        <v>0</v>
      </c>
      <c r="I11" s="387">
        <v>157389</v>
      </c>
    </row>
    <row r="12" spans="1:9" s="6" customFormat="1" ht="18.75" customHeight="1">
      <c r="A12" s="383"/>
      <c r="B12" s="305" t="s">
        <v>272</v>
      </c>
      <c r="C12" s="306" t="s">
        <v>274</v>
      </c>
      <c r="D12" s="302">
        <v>157389</v>
      </c>
      <c r="E12" s="302">
        <v>0</v>
      </c>
      <c r="F12" s="302">
        <v>0</v>
      </c>
      <c r="G12" s="302">
        <v>0</v>
      </c>
      <c r="H12" s="302">
        <v>0</v>
      </c>
      <c r="I12" s="302">
        <v>157389</v>
      </c>
    </row>
    <row r="13" spans="1:9" s="6" customFormat="1" ht="18.75" customHeight="1">
      <c r="A13" s="383"/>
      <c r="B13" s="383" t="s">
        <v>300</v>
      </c>
      <c r="C13" s="322" t="s">
        <v>299</v>
      </c>
      <c r="D13" s="343">
        <v>657824</v>
      </c>
      <c r="E13" s="343">
        <v>657824</v>
      </c>
      <c r="F13" s="343">
        <v>0</v>
      </c>
      <c r="G13" s="343">
        <v>0</v>
      </c>
      <c r="H13" s="343">
        <v>0</v>
      </c>
      <c r="I13" s="343">
        <v>0</v>
      </c>
    </row>
    <row r="14" spans="1:9" s="6" customFormat="1" ht="18.75" customHeight="1" hidden="1">
      <c r="A14" s="383"/>
      <c r="B14" s="305" t="s">
        <v>454</v>
      </c>
      <c r="C14" s="306" t="s">
        <v>282</v>
      </c>
      <c r="D14" s="302">
        <f t="shared" si="0"/>
        <v>0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</row>
    <row r="15" spans="1:9" s="1" customFormat="1" ht="18.75" customHeight="1" hidden="1">
      <c r="A15" s="384" t="s">
        <v>250</v>
      </c>
      <c r="B15" s="303"/>
      <c r="C15" s="193" t="s">
        <v>251</v>
      </c>
      <c r="D15" s="304">
        <f>I15+H15+G15+E15</f>
        <v>0</v>
      </c>
      <c r="E15" s="304">
        <f>E16</f>
        <v>0</v>
      </c>
      <c r="F15" s="304">
        <f>F16</f>
        <v>0</v>
      </c>
      <c r="G15" s="304">
        <f>G16</f>
        <v>0</v>
      </c>
      <c r="H15" s="304">
        <f>H16</f>
        <v>0</v>
      </c>
      <c r="I15" s="304">
        <f>I16</f>
        <v>0</v>
      </c>
    </row>
    <row r="16" spans="1:9" s="6" customFormat="1" ht="18.75" customHeight="1" hidden="1">
      <c r="A16" s="383"/>
      <c r="B16" s="305" t="s">
        <v>339</v>
      </c>
      <c r="C16" s="306" t="s">
        <v>340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</row>
    <row r="17" spans="1:9" s="1" customFormat="1" ht="12.75" hidden="1">
      <c r="A17" s="384" t="s">
        <v>271</v>
      </c>
      <c r="B17" s="303"/>
      <c r="C17" s="193" t="s">
        <v>273</v>
      </c>
      <c r="D17" s="304">
        <f t="shared" si="0"/>
        <v>0</v>
      </c>
      <c r="E17" s="304">
        <f>E18+E19</f>
        <v>0</v>
      </c>
      <c r="F17" s="304">
        <f>F18+F19</f>
        <v>0</v>
      </c>
      <c r="G17" s="304">
        <f>G18+G19</f>
        <v>0</v>
      </c>
      <c r="H17" s="304">
        <f>H18+H19</f>
        <v>0</v>
      </c>
      <c r="I17" s="304">
        <f>I18+I19</f>
        <v>0</v>
      </c>
    </row>
    <row r="18" spans="1:9" s="6" customFormat="1" ht="12.75" hidden="1">
      <c r="A18" s="383"/>
      <c r="B18" s="305" t="s">
        <v>272</v>
      </c>
      <c r="C18" s="306" t="s">
        <v>274</v>
      </c>
      <c r="D18" s="302">
        <f t="shared" si="0"/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</row>
    <row r="19" spans="1:9" s="6" customFormat="1" ht="12.75" hidden="1">
      <c r="A19" s="383"/>
      <c r="B19" s="305" t="s">
        <v>300</v>
      </c>
      <c r="C19" s="306" t="s">
        <v>299</v>
      </c>
      <c r="D19" s="302">
        <f t="shared" si="0"/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</row>
    <row r="20" spans="1:9" s="6" customFormat="1" ht="12.75" hidden="1">
      <c r="A20" s="384" t="s">
        <v>231</v>
      </c>
      <c r="B20" s="303"/>
      <c r="C20" s="193" t="s">
        <v>232</v>
      </c>
      <c r="D20" s="304">
        <f t="shared" si="0"/>
        <v>0</v>
      </c>
      <c r="E20" s="304">
        <f>E21</f>
        <v>0</v>
      </c>
      <c r="F20" s="304">
        <f>F21</f>
        <v>0</v>
      </c>
      <c r="G20" s="304">
        <f>G21</f>
        <v>0</v>
      </c>
      <c r="H20" s="304">
        <f>H21</f>
        <v>0</v>
      </c>
      <c r="I20" s="304">
        <f>I21</f>
        <v>0</v>
      </c>
    </row>
    <row r="21" spans="1:9" s="6" customFormat="1" ht="25.5" hidden="1">
      <c r="A21" s="383"/>
      <c r="B21" s="305" t="s">
        <v>301</v>
      </c>
      <c r="C21" s="306" t="s">
        <v>312</v>
      </c>
      <c r="D21" s="302">
        <f t="shared" si="0"/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</row>
    <row r="22" spans="1:9" s="1" customFormat="1" ht="12.75" hidden="1">
      <c r="A22" s="384" t="s">
        <v>234</v>
      </c>
      <c r="B22" s="303"/>
      <c r="C22" s="193" t="s">
        <v>235</v>
      </c>
      <c r="D22" s="304">
        <f t="shared" si="0"/>
        <v>0</v>
      </c>
      <c r="E22" s="304">
        <f>E24+E25</f>
        <v>0</v>
      </c>
      <c r="F22" s="304">
        <f>F24+F25</f>
        <v>0</v>
      </c>
      <c r="G22" s="304">
        <f>G24+G25</f>
        <v>0</v>
      </c>
      <c r="H22" s="304">
        <f>H24+H25</f>
        <v>0</v>
      </c>
      <c r="I22" s="304">
        <f>I24+I25</f>
        <v>0</v>
      </c>
    </row>
    <row r="23" spans="1:9" s="6" customFormat="1" ht="12.75" hidden="1">
      <c r="A23" s="383"/>
      <c r="B23" s="305" t="s">
        <v>275</v>
      </c>
      <c r="C23" s="306" t="s">
        <v>281</v>
      </c>
      <c r="D23" s="302">
        <f>E23+G23+I23</f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</row>
    <row r="24" spans="1:9" s="6" customFormat="1" ht="12.75" hidden="1">
      <c r="A24" s="383"/>
      <c r="B24" s="305" t="s">
        <v>275</v>
      </c>
      <c r="C24" s="306" t="s">
        <v>416</v>
      </c>
      <c r="D24" s="302">
        <f>I24+H24+G24+E24</f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</row>
    <row r="25" spans="1:9" s="6" customFormat="1" ht="12.75" hidden="1">
      <c r="A25" s="383"/>
      <c r="B25" s="305" t="s">
        <v>276</v>
      </c>
      <c r="C25" s="306" t="s">
        <v>282</v>
      </c>
      <c r="D25" s="302">
        <f>I25+H25+G25+E25</f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</row>
    <row r="26" spans="1:9" s="6" customFormat="1" ht="12.75" hidden="1">
      <c r="A26" s="384" t="s">
        <v>240</v>
      </c>
      <c r="B26" s="305"/>
      <c r="C26" s="193" t="s">
        <v>421</v>
      </c>
      <c r="D26" s="304">
        <v>80000</v>
      </c>
      <c r="E26" s="304">
        <v>80000</v>
      </c>
      <c r="F26" s="302"/>
      <c r="G26" s="302"/>
      <c r="H26" s="302"/>
      <c r="I26" s="302"/>
    </row>
    <row r="27" spans="1:9" s="6" customFormat="1" ht="12.75" hidden="1">
      <c r="A27" s="383"/>
      <c r="B27" s="305" t="s">
        <v>315</v>
      </c>
      <c r="C27" s="306" t="s">
        <v>422</v>
      </c>
      <c r="D27" s="302">
        <v>0</v>
      </c>
      <c r="E27" s="302">
        <v>0</v>
      </c>
      <c r="F27" s="302"/>
      <c r="G27" s="302"/>
      <c r="H27" s="302"/>
      <c r="I27" s="302"/>
    </row>
    <row r="28" spans="1:9" s="6" customFormat="1" ht="12.75" hidden="1">
      <c r="A28" s="383"/>
      <c r="B28" s="305" t="s">
        <v>276</v>
      </c>
      <c r="C28" s="306" t="s">
        <v>282</v>
      </c>
      <c r="D28" s="302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13770</v>
      </c>
    </row>
    <row r="29" spans="1:9" s="1" customFormat="1" ht="12.75" hidden="1">
      <c r="A29" s="384" t="s">
        <v>250</v>
      </c>
      <c r="B29" s="303"/>
      <c r="C29" s="193" t="s">
        <v>251</v>
      </c>
      <c r="D29" s="304">
        <v>46000</v>
      </c>
      <c r="E29" s="304">
        <v>46000</v>
      </c>
      <c r="F29" s="304">
        <f>F30+F31</f>
        <v>0</v>
      </c>
      <c r="G29" s="304">
        <f>G30+G31</f>
        <v>0</v>
      </c>
      <c r="H29" s="304">
        <f>H30+H31</f>
        <v>0</v>
      </c>
      <c r="I29" s="304">
        <f>I30+I31</f>
        <v>0</v>
      </c>
    </row>
    <row r="30" spans="1:9" s="6" customFormat="1" ht="12.75" hidden="1">
      <c r="A30" s="383"/>
      <c r="B30" s="305" t="s">
        <v>277</v>
      </c>
      <c r="C30" s="306" t="s">
        <v>279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</row>
    <row r="31" spans="1:9" s="6" customFormat="1" ht="12.75" hidden="1">
      <c r="A31" s="383"/>
      <c r="B31" s="305" t="s">
        <v>278</v>
      </c>
      <c r="C31" s="306" t="s">
        <v>280</v>
      </c>
      <c r="D31" s="302">
        <f>E31+G31+I31</f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</row>
    <row r="32" spans="1:9" s="6" customFormat="1" ht="12.75" hidden="1">
      <c r="A32" s="383"/>
      <c r="B32" s="305" t="s">
        <v>339</v>
      </c>
      <c r="C32" s="306" t="s">
        <v>340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</row>
    <row r="33" spans="1:9" s="6" customFormat="1" ht="12.75" hidden="1">
      <c r="A33" s="384" t="s">
        <v>250</v>
      </c>
      <c r="B33" s="303"/>
      <c r="C33" s="193" t="s">
        <v>251</v>
      </c>
      <c r="D33" s="304">
        <f aca="true" t="shared" si="1" ref="D33:D46">I33+H33+G33+E33</f>
        <v>0</v>
      </c>
      <c r="E33" s="304">
        <f>E34</f>
        <v>0</v>
      </c>
      <c r="F33" s="304">
        <f>F34</f>
        <v>0</v>
      </c>
      <c r="G33" s="304">
        <f>G34</f>
        <v>0</v>
      </c>
      <c r="H33" s="304">
        <f>H34</f>
        <v>0</v>
      </c>
      <c r="I33" s="304">
        <f>I34</f>
        <v>0</v>
      </c>
    </row>
    <row r="34" spans="1:9" s="6" customFormat="1" ht="12.75" hidden="1">
      <c r="A34" s="383"/>
      <c r="B34" s="305" t="s">
        <v>277</v>
      </c>
      <c r="C34" s="306" t="s">
        <v>279</v>
      </c>
      <c r="D34" s="302">
        <f t="shared" si="1"/>
        <v>0</v>
      </c>
      <c r="E34" s="302">
        <v>0</v>
      </c>
      <c r="F34" s="302">
        <v>0</v>
      </c>
      <c r="G34" s="302">
        <v>0</v>
      </c>
      <c r="H34" s="302">
        <v>0</v>
      </c>
      <c r="I34" s="302">
        <v>0</v>
      </c>
    </row>
    <row r="35" spans="1:9" s="1" customFormat="1" ht="25.5" hidden="1">
      <c r="A35" s="384" t="s">
        <v>358</v>
      </c>
      <c r="B35" s="303"/>
      <c r="C35" s="111" t="s">
        <v>359</v>
      </c>
      <c r="D35" s="304">
        <f t="shared" si="1"/>
        <v>0</v>
      </c>
      <c r="E35" s="304">
        <f>E36</f>
        <v>0</v>
      </c>
      <c r="F35" s="304">
        <f>F36</f>
        <v>0</v>
      </c>
      <c r="G35" s="304">
        <f>G36</f>
        <v>0</v>
      </c>
      <c r="H35" s="304">
        <f>H36</f>
        <v>0</v>
      </c>
      <c r="I35" s="304">
        <f>I36</f>
        <v>0</v>
      </c>
    </row>
    <row r="36" spans="1:9" s="6" customFormat="1" ht="1.5" customHeight="1">
      <c r="A36" s="383"/>
      <c r="B36" s="305" t="s">
        <v>362</v>
      </c>
      <c r="C36" s="126" t="s">
        <v>363</v>
      </c>
      <c r="D36" s="302">
        <f>I36+H36+G36+E36</f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</row>
    <row r="37" spans="1:9" s="6" customFormat="1" ht="27" customHeight="1">
      <c r="A37" s="384" t="s">
        <v>231</v>
      </c>
      <c r="B37" s="303"/>
      <c r="C37" s="111" t="s">
        <v>232</v>
      </c>
      <c r="D37" s="387">
        <v>958895</v>
      </c>
      <c r="E37" s="387">
        <v>958895</v>
      </c>
      <c r="F37" s="387">
        <v>0</v>
      </c>
      <c r="G37" s="387">
        <v>0</v>
      </c>
      <c r="H37" s="387">
        <v>0</v>
      </c>
      <c r="I37" s="387">
        <v>0</v>
      </c>
    </row>
    <row r="38" spans="1:9" s="6" customFormat="1" ht="23.25" customHeight="1">
      <c r="A38" s="383"/>
      <c r="B38" s="383" t="s">
        <v>301</v>
      </c>
      <c r="C38" s="112" t="s">
        <v>312</v>
      </c>
      <c r="D38" s="343">
        <v>958895</v>
      </c>
      <c r="E38" s="343">
        <v>958895</v>
      </c>
      <c r="F38" s="343">
        <v>0</v>
      </c>
      <c r="G38" s="343">
        <v>0</v>
      </c>
      <c r="H38" s="343">
        <v>0</v>
      </c>
      <c r="I38" s="343">
        <v>0</v>
      </c>
    </row>
    <row r="39" spans="1:9" s="1" customFormat="1" ht="27" customHeight="1" hidden="1">
      <c r="A39" s="384" t="s">
        <v>250</v>
      </c>
      <c r="B39" s="303"/>
      <c r="C39" s="111" t="s">
        <v>251</v>
      </c>
      <c r="D39" s="387"/>
      <c r="E39" s="387"/>
      <c r="F39" s="387">
        <v>0</v>
      </c>
      <c r="G39" s="387">
        <v>0</v>
      </c>
      <c r="H39" s="387">
        <v>0</v>
      </c>
      <c r="I39" s="387">
        <v>0</v>
      </c>
    </row>
    <row r="40" spans="1:9" s="6" customFormat="1" ht="23.25" customHeight="1" hidden="1">
      <c r="A40" s="383"/>
      <c r="B40" s="383" t="s">
        <v>326</v>
      </c>
      <c r="C40" s="126" t="s">
        <v>327</v>
      </c>
      <c r="D40" s="343"/>
      <c r="E40" s="343"/>
      <c r="F40" s="343">
        <v>0</v>
      </c>
      <c r="G40" s="343">
        <v>0</v>
      </c>
      <c r="H40" s="343">
        <v>0</v>
      </c>
      <c r="I40" s="343">
        <v>0</v>
      </c>
    </row>
    <row r="41" spans="1:9" s="1" customFormat="1" ht="26.25" customHeight="1">
      <c r="A41" s="384" t="s">
        <v>364</v>
      </c>
      <c r="B41" s="303"/>
      <c r="C41" s="193" t="s">
        <v>365</v>
      </c>
      <c r="D41" s="304">
        <f>I41+H41+G41+E41</f>
        <v>190000</v>
      </c>
      <c r="E41" s="304">
        <f>E43+E44</f>
        <v>90000</v>
      </c>
      <c r="F41" s="304">
        <f>F42+F44</f>
        <v>0</v>
      </c>
      <c r="G41" s="304">
        <f>G42+G44</f>
        <v>0</v>
      </c>
      <c r="H41" s="304">
        <f>H42+H44</f>
        <v>0</v>
      </c>
      <c r="I41" s="304">
        <f>I42+I44</f>
        <v>100000</v>
      </c>
    </row>
    <row r="42" spans="1:9" s="6" customFormat="1" ht="27.75" customHeight="1" hidden="1">
      <c r="A42" s="305"/>
      <c r="B42" s="305" t="s">
        <v>448</v>
      </c>
      <c r="C42" s="306" t="s">
        <v>449</v>
      </c>
      <c r="D42" s="302">
        <f t="shared" si="1"/>
        <v>0</v>
      </c>
      <c r="E42" s="302">
        <v>0</v>
      </c>
      <c r="F42" s="302">
        <v>0</v>
      </c>
      <c r="G42" s="302">
        <v>0</v>
      </c>
      <c r="H42" s="302">
        <v>0</v>
      </c>
      <c r="I42" s="302">
        <v>0</v>
      </c>
    </row>
    <row r="43" spans="1:9" s="6" customFormat="1" ht="29.25" customHeight="1" hidden="1">
      <c r="A43" s="305"/>
      <c r="B43" s="305" t="s">
        <v>448</v>
      </c>
      <c r="C43" s="306" t="s">
        <v>449</v>
      </c>
      <c r="D43" s="302">
        <f>I43+H43+G43+E43</f>
        <v>0</v>
      </c>
      <c r="E43" s="302">
        <v>0</v>
      </c>
      <c r="F43" s="302">
        <v>0</v>
      </c>
      <c r="G43" s="302">
        <v>0</v>
      </c>
      <c r="H43" s="302">
        <v>0</v>
      </c>
      <c r="I43" s="302">
        <v>0</v>
      </c>
    </row>
    <row r="44" spans="1:9" s="6" customFormat="1" ht="29.25" customHeight="1">
      <c r="A44" s="305"/>
      <c r="B44" s="383" t="s">
        <v>394</v>
      </c>
      <c r="C44" s="306" t="s">
        <v>444</v>
      </c>
      <c r="D44" s="302">
        <f t="shared" si="1"/>
        <v>190000</v>
      </c>
      <c r="E44" s="302">
        <v>90000</v>
      </c>
      <c r="F44" s="302">
        <v>0</v>
      </c>
      <c r="G44" s="302">
        <v>0</v>
      </c>
      <c r="H44" s="302">
        <v>0</v>
      </c>
      <c r="I44" s="302">
        <v>100000</v>
      </c>
    </row>
    <row r="45" spans="1:9" s="1" customFormat="1" ht="12" customHeight="1" hidden="1">
      <c r="A45" s="303" t="s">
        <v>386</v>
      </c>
      <c r="B45" s="303"/>
      <c r="C45" s="193" t="s">
        <v>479</v>
      </c>
      <c r="D45" s="304">
        <f t="shared" si="1"/>
        <v>0</v>
      </c>
      <c r="E45" s="304">
        <f>E46</f>
        <v>0</v>
      </c>
      <c r="F45" s="304">
        <f>F46</f>
        <v>0</v>
      </c>
      <c r="G45" s="304">
        <f>G46</f>
        <v>0</v>
      </c>
      <c r="H45" s="304">
        <f>H46</f>
        <v>0</v>
      </c>
      <c r="I45" s="304">
        <f>I46</f>
        <v>0</v>
      </c>
    </row>
    <row r="46" spans="1:9" s="6" customFormat="1" ht="30" customHeight="1" hidden="1">
      <c r="A46" s="305"/>
      <c r="B46" s="305" t="s">
        <v>459</v>
      </c>
      <c r="C46" s="306" t="s">
        <v>460</v>
      </c>
      <c r="D46" s="302">
        <f t="shared" si="1"/>
        <v>0</v>
      </c>
      <c r="E46" s="302">
        <v>0</v>
      </c>
      <c r="F46" s="302">
        <v>0</v>
      </c>
      <c r="G46" s="302">
        <v>0</v>
      </c>
      <c r="H46" s="302">
        <v>0</v>
      </c>
      <c r="I46" s="302">
        <v>0</v>
      </c>
    </row>
    <row r="47" spans="1:9" s="8" customFormat="1" ht="24.75" customHeight="1">
      <c r="A47" s="438" t="s">
        <v>12</v>
      </c>
      <c r="B47" s="439"/>
      <c r="C47" s="439"/>
      <c r="D47" s="225">
        <f>D41+D39+D11+D8+D37</f>
        <v>3915026</v>
      </c>
      <c r="E47" s="225">
        <f>E8+E11+E15+E41+E39+E37</f>
        <v>3657637</v>
      </c>
      <c r="F47" s="225">
        <f>F8+F11+F15+F41</f>
        <v>0</v>
      </c>
      <c r="G47" s="225">
        <f>G8+G11+G15+G41</f>
        <v>0</v>
      </c>
      <c r="H47" s="225">
        <f>H8+H11+H15+H41</f>
        <v>0</v>
      </c>
      <c r="I47" s="225">
        <f>I8+I11+I15+I41</f>
        <v>257389</v>
      </c>
    </row>
    <row r="49" ht="12.75">
      <c r="A49" s="9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05" customWidth="1"/>
    <col min="5" max="16384" width="9.140625" style="3" customWidth="1"/>
  </cols>
  <sheetData>
    <row r="1" spans="1:5" ht="17.25" customHeight="1">
      <c r="A1" s="440" t="s">
        <v>76</v>
      </c>
      <c r="B1" s="440"/>
      <c r="C1" s="440"/>
      <c r="D1" s="440"/>
      <c r="E1" s="440"/>
    </row>
    <row r="2" spans="4:5" ht="12.75" customHeight="1">
      <c r="D2" s="46"/>
      <c r="E2" s="340" t="s">
        <v>551</v>
      </c>
    </row>
    <row r="3" ht="29.25" customHeight="1"/>
    <row r="4" spans="1:4" ht="27" customHeight="1">
      <c r="A4" s="445" t="s">
        <v>559</v>
      </c>
      <c r="B4" s="445"/>
      <c r="C4" s="445"/>
      <c r="D4" s="445"/>
    </row>
    <row r="5" ht="6.75" customHeight="1">
      <c r="A5" s="22"/>
    </row>
    <row r="6" ht="12.75">
      <c r="D6" s="206"/>
    </row>
    <row r="7" spans="1:4" ht="15" customHeight="1">
      <c r="A7" s="446" t="s">
        <v>35</v>
      </c>
      <c r="B7" s="446" t="s">
        <v>36</v>
      </c>
      <c r="C7" s="447" t="s">
        <v>37</v>
      </c>
      <c r="D7" s="448" t="s">
        <v>560</v>
      </c>
    </row>
    <row r="8" spans="1:4" ht="15" customHeight="1">
      <c r="A8" s="446"/>
      <c r="B8" s="446"/>
      <c r="C8" s="446"/>
      <c r="D8" s="448"/>
    </row>
    <row r="9" spans="1:4" ht="15.75" customHeight="1">
      <c r="A9" s="446"/>
      <c r="B9" s="446"/>
      <c r="C9" s="446"/>
      <c r="D9" s="448"/>
    </row>
    <row r="10" spans="1:4" s="26" customFormat="1" ht="9.75" customHeight="1">
      <c r="A10" s="25">
        <v>1</v>
      </c>
      <c r="B10" s="25">
        <v>2</v>
      </c>
      <c r="C10" s="25">
        <v>3</v>
      </c>
      <c r="D10" s="202">
        <v>4</v>
      </c>
    </row>
    <row r="11" spans="1:4" s="29" customFormat="1" ht="13.5" customHeight="1">
      <c r="A11" s="27" t="s">
        <v>38</v>
      </c>
      <c r="B11" s="28" t="s">
        <v>39</v>
      </c>
      <c r="C11" s="27"/>
      <c r="D11" s="203">
        <v>35428903</v>
      </c>
    </row>
    <row r="12" spans="1:4" ht="15.75" customHeight="1">
      <c r="A12" s="27" t="s">
        <v>40</v>
      </c>
      <c r="B12" s="28" t="s">
        <v>41</v>
      </c>
      <c r="C12" s="27"/>
      <c r="D12" s="203">
        <v>38553675</v>
      </c>
    </row>
    <row r="13" spans="1:4" ht="14.25" customHeight="1">
      <c r="A13" s="27" t="s">
        <v>42</v>
      </c>
      <c r="B13" s="28" t="s">
        <v>43</v>
      </c>
      <c r="C13" s="30"/>
      <c r="D13" s="204">
        <f>D11-D12</f>
        <v>-3124772</v>
      </c>
    </row>
    <row r="14" spans="1:4" ht="18.75" customHeight="1">
      <c r="A14" s="441" t="s">
        <v>44</v>
      </c>
      <c r="B14" s="442"/>
      <c r="C14" s="30"/>
      <c r="D14" s="385">
        <f>D15+D16+D17+D19+D18+D20+D21+D22</f>
        <v>3706586.3</v>
      </c>
    </row>
    <row r="15" spans="1:4" ht="21.75" customHeight="1">
      <c r="A15" s="27" t="s">
        <v>38</v>
      </c>
      <c r="B15" s="31" t="s">
        <v>45</v>
      </c>
      <c r="C15" s="27" t="s">
        <v>46</v>
      </c>
      <c r="D15" s="204">
        <v>0</v>
      </c>
    </row>
    <row r="16" spans="1:4" ht="18.75" customHeight="1">
      <c r="A16" s="32" t="s">
        <v>40</v>
      </c>
      <c r="B16" s="30" t="s">
        <v>47</v>
      </c>
      <c r="C16" s="27" t="s">
        <v>46</v>
      </c>
      <c r="D16" s="207">
        <v>2670377</v>
      </c>
    </row>
    <row r="17" spans="1:4" ht="31.5" customHeight="1">
      <c r="A17" s="27" t="s">
        <v>42</v>
      </c>
      <c r="B17" s="33" t="s">
        <v>48</v>
      </c>
      <c r="C17" s="27" t="s">
        <v>49</v>
      </c>
      <c r="D17" s="204">
        <v>0</v>
      </c>
    </row>
    <row r="18" spans="1:4" ht="15.75" customHeight="1">
      <c r="A18" s="32" t="s">
        <v>50</v>
      </c>
      <c r="B18" s="30" t="s">
        <v>51</v>
      </c>
      <c r="C18" s="27" t="s">
        <v>52</v>
      </c>
      <c r="D18" s="385">
        <v>91814.3</v>
      </c>
    </row>
    <row r="19" spans="1:4" ht="15" customHeight="1">
      <c r="A19" s="27" t="s">
        <v>53</v>
      </c>
      <c r="B19" s="30" t="s">
        <v>54</v>
      </c>
      <c r="C19" s="27" t="s">
        <v>55</v>
      </c>
      <c r="D19" s="204">
        <v>0</v>
      </c>
    </row>
    <row r="20" spans="1:4" ht="16.5" customHeight="1">
      <c r="A20" s="32" t="s">
        <v>56</v>
      </c>
      <c r="B20" s="30" t="s">
        <v>57</v>
      </c>
      <c r="C20" s="27" t="s">
        <v>58</v>
      </c>
      <c r="D20" s="208">
        <v>944395</v>
      </c>
    </row>
    <row r="21" spans="1:4" ht="15" customHeight="1">
      <c r="A21" s="27" t="s">
        <v>59</v>
      </c>
      <c r="B21" s="30" t="s">
        <v>60</v>
      </c>
      <c r="C21" s="27" t="s">
        <v>61</v>
      </c>
      <c r="D21" s="203">
        <v>0</v>
      </c>
    </row>
    <row r="22" spans="1:4" ht="15" customHeight="1">
      <c r="A22" s="27" t="s">
        <v>62</v>
      </c>
      <c r="B22" s="34" t="s">
        <v>63</v>
      </c>
      <c r="C22" s="27" t="s">
        <v>516</v>
      </c>
      <c r="D22" s="203">
        <v>0</v>
      </c>
    </row>
    <row r="23" spans="1:4" ht="18.75" customHeight="1">
      <c r="A23" s="441" t="s">
        <v>64</v>
      </c>
      <c r="B23" s="442"/>
      <c r="C23" s="27"/>
      <c r="D23" s="389">
        <f>D24+D25+D26+D27+D30+D31+D28+D29</f>
        <v>581814.3</v>
      </c>
    </row>
    <row r="24" spans="1:4" ht="16.5" customHeight="1">
      <c r="A24" s="27" t="s">
        <v>38</v>
      </c>
      <c r="B24" s="30" t="s">
        <v>65</v>
      </c>
      <c r="C24" s="27" t="s">
        <v>66</v>
      </c>
      <c r="D24" s="203">
        <v>450000</v>
      </c>
    </row>
    <row r="25" spans="1:4" ht="13.5" customHeight="1">
      <c r="A25" s="32" t="s">
        <v>40</v>
      </c>
      <c r="B25" s="35" t="s">
        <v>67</v>
      </c>
      <c r="C25" s="32" t="s">
        <v>66</v>
      </c>
      <c r="D25" s="203">
        <v>40000</v>
      </c>
    </row>
    <row r="26" spans="1:4" ht="38.25" customHeight="1">
      <c r="A26" s="27" t="s">
        <v>42</v>
      </c>
      <c r="B26" s="36" t="s">
        <v>68</v>
      </c>
      <c r="C26" s="27" t="s">
        <v>69</v>
      </c>
      <c r="D26" s="203">
        <v>0</v>
      </c>
    </row>
    <row r="27" spans="1:4" ht="36">
      <c r="A27" s="32" t="s">
        <v>50</v>
      </c>
      <c r="B27" s="33" t="s">
        <v>529</v>
      </c>
      <c r="C27" s="32" t="s">
        <v>528</v>
      </c>
      <c r="D27" s="386">
        <v>0</v>
      </c>
    </row>
    <row r="28" spans="1:4" ht="14.25" customHeight="1">
      <c r="A28" s="27" t="s">
        <v>53</v>
      </c>
      <c r="B28" s="36" t="s">
        <v>549</v>
      </c>
      <c r="C28" s="27" t="s">
        <v>550</v>
      </c>
      <c r="D28" s="389">
        <v>91814.3</v>
      </c>
    </row>
    <row r="29" spans="1:4" ht="15.75" customHeight="1">
      <c r="A29" s="27" t="s">
        <v>56</v>
      </c>
      <c r="B29" s="30" t="s">
        <v>70</v>
      </c>
      <c r="C29" s="27" t="s">
        <v>71</v>
      </c>
      <c r="D29" s="203">
        <v>0</v>
      </c>
    </row>
    <row r="30" spans="1:4" ht="15" customHeight="1">
      <c r="A30" s="37" t="s">
        <v>59</v>
      </c>
      <c r="B30" s="34" t="s">
        <v>72</v>
      </c>
      <c r="C30" s="37" t="s">
        <v>73</v>
      </c>
      <c r="D30" s="208">
        <v>0</v>
      </c>
    </row>
    <row r="31" spans="1:6" ht="16.5" customHeight="1">
      <c r="A31" s="37" t="s">
        <v>62</v>
      </c>
      <c r="B31" s="34" t="s">
        <v>74</v>
      </c>
      <c r="C31" s="38" t="s">
        <v>75</v>
      </c>
      <c r="D31" s="390">
        <v>0</v>
      </c>
      <c r="E31" s="39"/>
      <c r="F31" s="39"/>
    </row>
    <row r="32" spans="1:3" ht="12.75">
      <c r="A32" s="40"/>
      <c r="B32" s="41"/>
      <c r="C32" s="42"/>
    </row>
    <row r="33" spans="1:4" ht="51.75" customHeight="1">
      <c r="A33" s="43"/>
      <c r="B33" s="443"/>
      <c r="C33" s="444"/>
      <c r="D33" s="444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0" customWidth="1"/>
    <col min="5" max="5" width="14.8515625" style="130" customWidth="1"/>
    <col min="6" max="6" width="13.57421875" style="130" customWidth="1"/>
    <col min="7" max="7" width="15.8515625" style="120" customWidth="1"/>
  </cols>
  <sheetData>
    <row r="1" spans="5:7" ht="12.75">
      <c r="E1" s="449" t="s">
        <v>223</v>
      </c>
      <c r="F1" s="449"/>
      <c r="G1" s="449"/>
    </row>
    <row r="2" ht="12.75">
      <c r="G2" s="340" t="s">
        <v>551</v>
      </c>
    </row>
    <row r="3" spans="1:7" ht="42.75" customHeight="1">
      <c r="A3" s="451" t="s">
        <v>82</v>
      </c>
      <c r="B3" s="451"/>
      <c r="C3" s="451"/>
      <c r="D3" s="451"/>
      <c r="E3" s="451"/>
      <c r="F3" s="451"/>
      <c r="G3" s="451"/>
    </row>
    <row r="4" spans="1:7" s="46" customFormat="1" ht="20.25" customHeight="1">
      <c r="A4" s="446" t="s">
        <v>0</v>
      </c>
      <c r="B4" s="452" t="s">
        <v>8</v>
      </c>
      <c r="C4" s="452" t="s">
        <v>79</v>
      </c>
      <c r="D4" s="448" t="s">
        <v>77</v>
      </c>
      <c r="E4" s="448" t="s">
        <v>83</v>
      </c>
      <c r="F4" s="448" t="s">
        <v>78</v>
      </c>
      <c r="G4" s="448"/>
    </row>
    <row r="5" spans="1:7" s="46" customFormat="1" ht="65.25" customHeight="1">
      <c r="A5" s="446"/>
      <c r="B5" s="453"/>
      <c r="C5" s="453"/>
      <c r="D5" s="454"/>
      <c r="E5" s="448"/>
      <c r="F5" s="146" t="s">
        <v>80</v>
      </c>
      <c r="G5" s="146" t="s">
        <v>81</v>
      </c>
    </row>
    <row r="6" spans="1:7" ht="9" customHeight="1">
      <c r="A6" s="47">
        <v>1</v>
      </c>
      <c r="B6" s="47">
        <v>2</v>
      </c>
      <c r="C6" s="47">
        <v>3</v>
      </c>
      <c r="D6" s="138">
        <v>4</v>
      </c>
      <c r="E6" s="138">
        <v>5</v>
      </c>
      <c r="F6" s="138">
        <v>6</v>
      </c>
      <c r="G6" s="138">
        <v>7</v>
      </c>
    </row>
    <row r="7" spans="1:7" s="1" customFormat="1" ht="19.5" customHeight="1">
      <c r="A7" s="317">
        <v>750</v>
      </c>
      <c r="B7" s="317"/>
      <c r="C7" s="317" t="s">
        <v>235</v>
      </c>
      <c r="D7" s="176">
        <v>91648</v>
      </c>
      <c r="E7" s="176">
        <v>91648</v>
      </c>
      <c r="F7" s="176">
        <v>91648</v>
      </c>
      <c r="G7" s="151">
        <f>G8</f>
        <v>0</v>
      </c>
    </row>
    <row r="8" spans="1:7" ht="19.5" customHeight="1">
      <c r="A8" s="17"/>
      <c r="B8" s="17">
        <v>75011</v>
      </c>
      <c r="C8" s="17" t="s">
        <v>261</v>
      </c>
      <c r="D8" s="176">
        <v>91648</v>
      </c>
      <c r="E8" s="176">
        <v>91648</v>
      </c>
      <c r="F8" s="176">
        <v>91648</v>
      </c>
      <c r="G8" s="176">
        <v>0</v>
      </c>
    </row>
    <row r="9" spans="1:7" s="1" customFormat="1" ht="40.5" customHeight="1">
      <c r="A9" s="317">
        <v>751</v>
      </c>
      <c r="B9" s="317"/>
      <c r="C9" s="318" t="s">
        <v>239</v>
      </c>
      <c r="D9" s="151">
        <v>1346</v>
      </c>
      <c r="E9" s="151">
        <v>1346</v>
      </c>
      <c r="F9" s="151">
        <v>1346</v>
      </c>
      <c r="G9" s="151">
        <f>G10</f>
        <v>0</v>
      </c>
    </row>
    <row r="10" spans="1:7" ht="30.75" customHeight="1">
      <c r="A10" s="17"/>
      <c r="B10" s="17">
        <v>75101</v>
      </c>
      <c r="C10" s="180" t="s">
        <v>262</v>
      </c>
      <c r="D10" s="176">
        <v>1346</v>
      </c>
      <c r="E10" s="176">
        <v>1346</v>
      </c>
      <c r="F10" s="176">
        <v>1346</v>
      </c>
      <c r="G10" s="176">
        <v>0</v>
      </c>
    </row>
    <row r="11" spans="1:7" s="1" customFormat="1" ht="18" customHeight="1" hidden="1">
      <c r="A11" s="317">
        <v>752</v>
      </c>
      <c r="B11" s="317"/>
      <c r="C11" s="318" t="s">
        <v>451</v>
      </c>
      <c r="D11" s="151">
        <f>D12</f>
        <v>0</v>
      </c>
      <c r="E11" s="151">
        <f>E12</f>
        <v>0</v>
      </c>
      <c r="F11" s="151">
        <f>F12</f>
        <v>0</v>
      </c>
      <c r="G11" s="151">
        <f>G12</f>
        <v>0</v>
      </c>
    </row>
    <row r="12" spans="1:7" ht="18" customHeight="1" hidden="1">
      <c r="A12" s="17"/>
      <c r="B12" s="17">
        <v>75212</v>
      </c>
      <c r="C12" s="180" t="s">
        <v>450</v>
      </c>
      <c r="D12" s="176">
        <v>0</v>
      </c>
      <c r="E12" s="176">
        <f>F12+G12</f>
        <v>0</v>
      </c>
      <c r="F12" s="176">
        <v>0</v>
      </c>
      <c r="G12" s="176">
        <v>0</v>
      </c>
    </row>
    <row r="13" spans="1:7" s="1" customFormat="1" ht="17.25" customHeight="1" hidden="1">
      <c r="A13" s="317">
        <v>752</v>
      </c>
      <c r="B13" s="317"/>
      <c r="C13" s="319" t="s">
        <v>451</v>
      </c>
      <c r="D13" s="151">
        <f>D14</f>
        <v>0</v>
      </c>
      <c r="E13" s="151">
        <f>E14</f>
        <v>0</v>
      </c>
      <c r="F13" s="151">
        <f>F14</f>
        <v>0</v>
      </c>
      <c r="G13" s="151">
        <f>G14</f>
        <v>0</v>
      </c>
    </row>
    <row r="14" spans="1:7" ht="16.5" customHeight="1" hidden="1">
      <c r="A14" s="17"/>
      <c r="B14" s="17">
        <v>75212</v>
      </c>
      <c r="C14" s="180" t="s">
        <v>450</v>
      </c>
      <c r="D14" s="320">
        <v>0</v>
      </c>
      <c r="E14" s="320">
        <v>0</v>
      </c>
      <c r="F14" s="320">
        <v>0</v>
      </c>
      <c r="G14" s="320">
        <v>0</v>
      </c>
    </row>
    <row r="15" spans="1:7" s="1" customFormat="1" ht="29.25" customHeight="1" hidden="1">
      <c r="A15" s="317">
        <v>754</v>
      </c>
      <c r="B15" s="317"/>
      <c r="C15" s="319" t="s">
        <v>264</v>
      </c>
      <c r="D15" s="151">
        <f>D16+D17</f>
        <v>0</v>
      </c>
      <c r="E15" s="151">
        <f>E16+E17</f>
        <v>0</v>
      </c>
      <c r="F15" s="151">
        <f>F16+F17</f>
        <v>0</v>
      </c>
      <c r="G15" s="151">
        <f>G16+G17</f>
        <v>0</v>
      </c>
    </row>
    <row r="16" spans="1:7" s="6" customFormat="1" ht="21" customHeight="1" hidden="1">
      <c r="A16" s="321"/>
      <c r="B16" s="321">
        <v>75412</v>
      </c>
      <c r="C16" s="322" t="s">
        <v>316</v>
      </c>
      <c r="D16" s="320">
        <v>0</v>
      </c>
      <c r="E16" s="320">
        <v>0</v>
      </c>
      <c r="F16" s="320">
        <v>0</v>
      </c>
      <c r="G16" s="320">
        <v>0</v>
      </c>
    </row>
    <row r="17" spans="1:7" ht="19.5" customHeight="1" hidden="1">
      <c r="A17" s="17"/>
      <c r="B17" s="17">
        <v>75414</v>
      </c>
      <c r="C17" s="17" t="s">
        <v>263</v>
      </c>
      <c r="D17" s="176">
        <v>0</v>
      </c>
      <c r="E17" s="176">
        <v>0</v>
      </c>
      <c r="F17" s="176">
        <v>0</v>
      </c>
      <c r="G17" s="176">
        <v>0</v>
      </c>
    </row>
    <row r="18" spans="1:7" s="1" customFormat="1" ht="16.5" customHeight="1" hidden="1">
      <c r="A18" s="317">
        <v>852</v>
      </c>
      <c r="B18" s="317"/>
      <c r="C18" s="317" t="s">
        <v>253</v>
      </c>
      <c r="D18" s="151">
        <v>0</v>
      </c>
      <c r="E18" s="151">
        <v>0</v>
      </c>
      <c r="F18" s="151">
        <v>0</v>
      </c>
      <c r="G18" s="151">
        <f>G19+G20</f>
        <v>0</v>
      </c>
    </row>
    <row r="19" spans="1:7" ht="52.5" customHeight="1" hidden="1">
      <c r="A19" s="17"/>
      <c r="B19" s="17">
        <v>85212</v>
      </c>
      <c r="C19" s="180" t="s">
        <v>518</v>
      </c>
      <c r="D19" s="176">
        <v>0</v>
      </c>
      <c r="E19" s="176">
        <f>F19+G19</f>
        <v>0</v>
      </c>
      <c r="F19" s="176">
        <v>0</v>
      </c>
      <c r="G19" s="176">
        <v>0</v>
      </c>
    </row>
    <row r="20" spans="1:7" ht="69" customHeight="1" hidden="1">
      <c r="A20" s="17"/>
      <c r="B20" s="17">
        <v>85213</v>
      </c>
      <c r="C20" s="180" t="s">
        <v>519</v>
      </c>
      <c r="D20" s="176">
        <v>0</v>
      </c>
      <c r="E20" s="176">
        <v>0</v>
      </c>
      <c r="F20" s="176">
        <v>0</v>
      </c>
      <c r="G20" s="176">
        <v>0</v>
      </c>
    </row>
    <row r="21" spans="1:7" s="1" customFormat="1" ht="18" customHeight="1">
      <c r="A21" s="317">
        <v>855</v>
      </c>
      <c r="B21" s="317"/>
      <c r="C21" s="317" t="s">
        <v>489</v>
      </c>
      <c r="D21" s="151">
        <f>D22+D23+D24+D25</f>
        <v>8669000</v>
      </c>
      <c r="E21" s="151">
        <f>E22+E23+E24+E25</f>
        <v>8669000</v>
      </c>
      <c r="F21" s="151">
        <f>F22+F23+F24+F25</f>
        <v>8669000</v>
      </c>
      <c r="G21" s="151">
        <f>G22+G23+G24+G25</f>
        <v>0</v>
      </c>
    </row>
    <row r="22" spans="1:7" ht="21" customHeight="1">
      <c r="A22" s="17"/>
      <c r="B22" s="17">
        <v>85501</v>
      </c>
      <c r="C22" s="180" t="s">
        <v>490</v>
      </c>
      <c r="D22" s="176">
        <v>6749000</v>
      </c>
      <c r="E22" s="176">
        <v>6749000</v>
      </c>
      <c r="F22" s="176">
        <v>6749000</v>
      </c>
      <c r="G22" s="176">
        <v>0</v>
      </c>
    </row>
    <row r="23" spans="1:7" ht="50.25" customHeight="1">
      <c r="A23" s="331"/>
      <c r="B23" s="331">
        <v>85502</v>
      </c>
      <c r="C23" s="332" t="s">
        <v>435</v>
      </c>
      <c r="D23" s="333">
        <v>1677000</v>
      </c>
      <c r="E23" s="333">
        <v>1677000</v>
      </c>
      <c r="F23" s="333">
        <v>1677000</v>
      </c>
      <c r="G23" s="333">
        <v>0</v>
      </c>
    </row>
    <row r="24" spans="1:23" s="338" customFormat="1" ht="20.25" customHeight="1">
      <c r="A24" s="17"/>
      <c r="B24" s="17">
        <v>85504</v>
      </c>
      <c r="C24" s="180" t="s">
        <v>446</v>
      </c>
      <c r="D24" s="176">
        <v>238000</v>
      </c>
      <c r="E24" s="176">
        <v>238000</v>
      </c>
      <c r="F24" s="339">
        <v>238000</v>
      </c>
      <c r="G24" s="176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</row>
    <row r="25" spans="1:7" ht="93.75" customHeight="1">
      <c r="A25" s="17"/>
      <c r="B25" s="17">
        <v>85513</v>
      </c>
      <c r="C25" s="180" t="s">
        <v>530</v>
      </c>
      <c r="D25" s="176">
        <v>5000</v>
      </c>
      <c r="E25" s="176">
        <v>5000</v>
      </c>
      <c r="F25" s="176">
        <v>5000</v>
      </c>
      <c r="G25" s="176">
        <v>0</v>
      </c>
    </row>
    <row r="26" spans="1:7" s="1" customFormat="1" ht="19.5" customHeight="1">
      <c r="A26" s="334"/>
      <c r="B26" s="335"/>
      <c r="C26" s="336" t="s">
        <v>1</v>
      </c>
      <c r="D26" s="337">
        <f>D7+D11+D18+D15+D13+D9+D21</f>
        <v>8761994</v>
      </c>
      <c r="E26" s="337">
        <f>E7+E11+E18+E15+E13+E21+E9</f>
        <v>8761994</v>
      </c>
      <c r="F26" s="337">
        <f>F7+F11+F18+F15+F13+F9+F21</f>
        <v>8761994</v>
      </c>
      <c r="G26" s="337">
        <f>G7+G11+G18+G15+G13</f>
        <v>0</v>
      </c>
    </row>
    <row r="27" spans="1:7" s="139" customFormat="1" ht="19.5" customHeight="1">
      <c r="A27" s="450"/>
      <c r="B27" s="450"/>
      <c r="C27" s="450"/>
      <c r="D27" s="450"/>
      <c r="E27" s="152"/>
      <c r="F27" s="152"/>
      <c r="G27" s="152"/>
    </row>
    <row r="29" ht="12.75">
      <c r="A29" s="9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0" customWidth="1"/>
    <col min="6" max="16384" width="9.140625" style="3" customWidth="1"/>
  </cols>
  <sheetData>
    <row r="1" ht="18.75" customHeight="1"/>
    <row r="2" ht="20.25" customHeight="1">
      <c r="D2" s="3" t="s">
        <v>411</v>
      </c>
    </row>
    <row r="3" ht="15.75" customHeight="1">
      <c r="D3" s="3" t="s">
        <v>424</v>
      </c>
    </row>
    <row r="4" ht="30" customHeight="1"/>
    <row r="5" spans="1:5" ht="78" customHeight="1">
      <c r="A5" s="455" t="s">
        <v>86</v>
      </c>
      <c r="B5" s="455"/>
      <c r="C5" s="455"/>
      <c r="D5" s="455"/>
      <c r="E5" s="455"/>
    </row>
    <row r="6" spans="4:5" ht="19.5" customHeight="1">
      <c r="D6" s="53"/>
      <c r="E6" s="131"/>
    </row>
    <row r="7" ht="19.5" customHeight="1">
      <c r="E7" s="132"/>
    </row>
    <row r="8" spans="1:5" ht="19.5" customHeight="1">
      <c r="A8" s="23" t="s">
        <v>35</v>
      </c>
      <c r="B8" s="23" t="s">
        <v>0</v>
      </c>
      <c r="C8" s="23" t="s">
        <v>8</v>
      </c>
      <c r="D8" s="23" t="s">
        <v>87</v>
      </c>
      <c r="E8" s="133" t="s">
        <v>88</v>
      </c>
    </row>
    <row r="9" spans="1:5" ht="30" customHeight="1" thickBot="1">
      <c r="A9" s="55" t="s">
        <v>89</v>
      </c>
      <c r="B9" s="456" t="s">
        <v>7</v>
      </c>
      <c r="C9" s="457"/>
      <c r="D9" s="457"/>
      <c r="E9" s="458"/>
    </row>
    <row r="10" spans="1:5" ht="69" customHeight="1">
      <c r="A10" s="56">
        <v>1</v>
      </c>
      <c r="B10" s="57">
        <v>756</v>
      </c>
      <c r="C10" s="57"/>
      <c r="D10" s="153" t="s">
        <v>254</v>
      </c>
      <c r="E10" s="291">
        <f>E11</f>
        <v>81500</v>
      </c>
    </row>
    <row r="11" spans="1:5" ht="30" customHeight="1">
      <c r="A11" s="58"/>
      <c r="B11" s="59"/>
      <c r="C11" s="59">
        <v>75618</v>
      </c>
      <c r="D11" s="154" t="s">
        <v>244</v>
      </c>
      <c r="E11" s="129">
        <v>81500</v>
      </c>
    </row>
    <row r="12" spans="1:5" ht="30" customHeight="1">
      <c r="A12" s="58"/>
      <c r="B12" s="59"/>
      <c r="C12" s="59"/>
      <c r="D12" s="57"/>
      <c r="E12" s="129"/>
    </row>
    <row r="13" spans="1:5" ht="30" customHeight="1">
      <c r="A13" s="58"/>
      <c r="B13" s="59"/>
      <c r="C13" s="59"/>
      <c r="D13" s="59"/>
      <c r="E13" s="129"/>
    </row>
    <row r="14" spans="1:5" s="137" customFormat="1" ht="30" customHeight="1" thickBot="1">
      <c r="A14" s="266"/>
      <c r="B14" s="267"/>
      <c r="C14" s="267" t="s">
        <v>1</v>
      </c>
      <c r="D14" s="267"/>
      <c r="E14" s="268">
        <f>E10</f>
        <v>81500</v>
      </c>
    </row>
    <row r="15" spans="1:5" ht="30" customHeight="1" thickBot="1">
      <c r="A15" s="60" t="s">
        <v>90</v>
      </c>
      <c r="B15" s="459" t="s">
        <v>91</v>
      </c>
      <c r="C15" s="460"/>
      <c r="D15" s="460"/>
      <c r="E15" s="461"/>
    </row>
    <row r="16" spans="1:5" s="137" customFormat="1" ht="30" customHeight="1">
      <c r="A16" s="134">
        <v>1</v>
      </c>
      <c r="B16" s="135">
        <v>851</v>
      </c>
      <c r="C16" s="135"/>
      <c r="D16" s="135" t="s">
        <v>255</v>
      </c>
      <c r="E16" s="136">
        <f>E17</f>
        <v>80000</v>
      </c>
    </row>
    <row r="17" spans="1:5" ht="30" customHeight="1">
      <c r="A17" s="56"/>
      <c r="B17" s="57"/>
      <c r="C17" s="57">
        <v>85154</v>
      </c>
      <c r="D17" s="57" t="s">
        <v>257</v>
      </c>
      <c r="E17" s="128">
        <v>80000</v>
      </c>
    </row>
    <row r="18" spans="1:5" s="137" customFormat="1" ht="30" customHeight="1">
      <c r="A18" s="134"/>
      <c r="B18" s="135"/>
      <c r="C18" s="135"/>
      <c r="D18" s="135"/>
      <c r="E18" s="136"/>
    </row>
    <row r="19" spans="1:5" ht="30" customHeight="1">
      <c r="A19" s="56"/>
      <c r="B19" s="57"/>
      <c r="C19" s="57"/>
      <c r="D19" s="57"/>
      <c r="E19" s="128"/>
    </row>
    <row r="20" spans="1:5" ht="30" customHeight="1">
      <c r="A20" s="58"/>
      <c r="B20" s="59"/>
      <c r="C20" s="59"/>
      <c r="D20" s="59"/>
      <c r="E20" s="129"/>
    </row>
    <row r="21" spans="1:5" ht="30" customHeight="1">
      <c r="A21" s="58"/>
      <c r="B21" s="59"/>
      <c r="C21" s="59"/>
      <c r="D21" s="59"/>
      <c r="E21" s="129"/>
    </row>
    <row r="22" spans="1:5" s="137" customFormat="1" ht="30" customHeight="1" thickBot="1">
      <c r="A22" s="266"/>
      <c r="B22" s="267"/>
      <c r="C22" s="267" t="s">
        <v>1</v>
      </c>
      <c r="D22" s="267"/>
      <c r="E22" s="268">
        <f>E16+E18</f>
        <v>80000</v>
      </c>
    </row>
    <row r="24" ht="12.75">
      <c r="A24" s="63"/>
    </row>
    <row r="25" ht="12.75">
      <c r="A25" s="9"/>
    </row>
    <row r="27" ht="12.75">
      <c r="A27" s="9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412</v>
      </c>
    </row>
    <row r="3" ht="12.75" customHeight="1">
      <c r="D3" s="3" t="s">
        <v>425</v>
      </c>
    </row>
    <row r="4" spans="1:5" ht="78" customHeight="1">
      <c r="A4" s="455" t="s">
        <v>92</v>
      </c>
      <c r="B4" s="455"/>
      <c r="C4" s="455"/>
      <c r="D4" s="455"/>
      <c r="E4" s="455"/>
    </row>
    <row r="5" spans="4:5" ht="19.5" customHeight="1">
      <c r="D5" s="53"/>
      <c r="E5" s="53"/>
    </row>
    <row r="6" ht="19.5" customHeight="1">
      <c r="E6" s="54"/>
    </row>
    <row r="7" spans="1:5" ht="19.5" customHeight="1">
      <c r="A7" s="23" t="s">
        <v>35</v>
      </c>
      <c r="B7" s="23" t="s">
        <v>0</v>
      </c>
      <c r="C7" s="23" t="s">
        <v>8</v>
      </c>
      <c r="D7" s="23" t="s">
        <v>87</v>
      </c>
      <c r="E7" s="23" t="s">
        <v>88</v>
      </c>
    </row>
    <row r="8" spans="1:5" ht="30" customHeight="1">
      <c r="A8" s="292">
        <v>1</v>
      </c>
      <c r="B8" s="293">
        <v>851</v>
      </c>
      <c r="C8" s="293"/>
      <c r="D8" s="293" t="s">
        <v>255</v>
      </c>
      <c r="E8" s="291">
        <f>E9</f>
        <v>1500</v>
      </c>
    </row>
    <row r="9" spans="1:5" ht="30" customHeight="1">
      <c r="A9" s="58"/>
      <c r="B9" s="59"/>
      <c r="C9" s="59">
        <v>85153</v>
      </c>
      <c r="D9" s="59" t="s">
        <v>256</v>
      </c>
      <c r="E9" s="129">
        <v>1500</v>
      </c>
    </row>
    <row r="10" spans="1:5" ht="30" customHeight="1">
      <c r="A10" s="58"/>
      <c r="B10" s="59"/>
      <c r="C10" s="59"/>
      <c r="D10" s="59"/>
      <c r="E10" s="59"/>
    </row>
    <row r="11" spans="1:5" ht="30" customHeight="1">
      <c r="A11" s="58"/>
      <c r="B11" s="59"/>
      <c r="C11" s="59"/>
      <c r="D11" s="59"/>
      <c r="E11" s="59"/>
    </row>
    <row r="12" spans="1:5" ht="30" customHeight="1">
      <c r="A12" s="56"/>
      <c r="B12" s="57"/>
      <c r="C12" s="57"/>
      <c r="D12" s="57"/>
      <c r="E12" s="57"/>
    </row>
    <row r="13" spans="1:5" ht="30" customHeight="1">
      <c r="A13" s="56"/>
      <c r="B13" s="57"/>
      <c r="C13" s="57"/>
      <c r="D13" s="57"/>
      <c r="E13" s="57"/>
    </row>
    <row r="14" spans="1:5" ht="30" customHeight="1">
      <c r="A14" s="56"/>
      <c r="B14" s="57"/>
      <c r="C14" s="57"/>
      <c r="D14" s="57"/>
      <c r="E14" s="57"/>
    </row>
    <row r="15" spans="1:5" ht="30" customHeight="1">
      <c r="A15" s="58"/>
      <c r="B15" s="59"/>
      <c r="C15" s="59"/>
      <c r="D15" s="59"/>
      <c r="E15" s="59"/>
    </row>
    <row r="16" spans="1:5" ht="30" customHeight="1">
      <c r="A16" s="58"/>
      <c r="B16" s="59"/>
      <c r="C16" s="59"/>
      <c r="D16" s="59"/>
      <c r="E16" s="59"/>
    </row>
    <row r="17" spans="1:5" ht="30" customHeight="1">
      <c r="A17" s="61"/>
      <c r="B17" s="62"/>
      <c r="C17" s="62"/>
      <c r="D17" s="62"/>
      <c r="E17" s="62"/>
    </row>
    <row r="19" ht="12.75">
      <c r="A19" s="63"/>
    </row>
    <row r="20" ht="12.75">
      <c r="A20" s="9"/>
    </row>
    <row r="22" ht="12.75">
      <c r="A22" s="9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0" customWidth="1"/>
  </cols>
  <sheetData>
    <row r="1" spans="1:5" ht="12.75">
      <c r="A1" s="440" t="s">
        <v>439</v>
      </c>
      <c r="B1" s="440"/>
      <c r="C1" s="440"/>
      <c r="D1" s="440"/>
      <c r="E1" s="440"/>
    </row>
    <row r="2" ht="12.75">
      <c r="E2" s="340" t="s">
        <v>551</v>
      </c>
    </row>
    <row r="3" spans="1:5" ht="77.25" customHeight="1">
      <c r="A3" s="445" t="s">
        <v>558</v>
      </c>
      <c r="B3" s="445"/>
      <c r="C3" s="445"/>
      <c r="D3" s="445"/>
      <c r="E3" s="445"/>
    </row>
    <row r="4" spans="4:5" ht="19.5" customHeight="1">
      <c r="D4" s="3"/>
      <c r="E4" s="132"/>
    </row>
    <row r="5" spans="1:5" ht="19.5" customHeight="1">
      <c r="A5" s="446" t="s">
        <v>35</v>
      </c>
      <c r="B5" s="446" t="s">
        <v>0</v>
      </c>
      <c r="C5" s="446" t="s">
        <v>8</v>
      </c>
      <c r="D5" s="447" t="s">
        <v>98</v>
      </c>
      <c r="E5" s="465" t="s">
        <v>99</v>
      </c>
    </row>
    <row r="6" spans="1:5" ht="19.5" customHeight="1">
      <c r="A6" s="446"/>
      <c r="B6" s="446"/>
      <c r="C6" s="446"/>
      <c r="D6" s="447"/>
      <c r="E6" s="466"/>
    </row>
    <row r="7" spans="1:5" ht="19.5" customHeight="1">
      <c r="A7" s="446"/>
      <c r="B7" s="446"/>
      <c r="C7" s="446"/>
      <c r="D7" s="447"/>
      <c r="E7" s="467"/>
    </row>
    <row r="8" spans="1:5" ht="7.5" customHeight="1">
      <c r="A8" s="47">
        <v>1</v>
      </c>
      <c r="B8" s="47">
        <v>2</v>
      </c>
      <c r="C8" s="47">
        <v>3</v>
      </c>
      <c r="D8" s="47">
        <v>4</v>
      </c>
      <c r="E8" s="138">
        <v>5</v>
      </c>
    </row>
    <row r="9" spans="1:5" ht="30" customHeight="1">
      <c r="A9" s="67">
        <v>1</v>
      </c>
      <c r="B9" s="67">
        <v>801</v>
      </c>
      <c r="C9" s="67">
        <v>80104</v>
      </c>
      <c r="D9" s="344" t="s">
        <v>258</v>
      </c>
      <c r="E9" s="345">
        <v>621035</v>
      </c>
    </row>
    <row r="10" spans="1:5" ht="30.75" customHeight="1" hidden="1">
      <c r="A10" s="67">
        <v>2</v>
      </c>
      <c r="B10" s="67">
        <v>851</v>
      </c>
      <c r="C10" s="67">
        <v>85195</v>
      </c>
      <c r="D10" s="344" t="s">
        <v>259</v>
      </c>
      <c r="E10" s="345">
        <v>0</v>
      </c>
    </row>
    <row r="11" spans="1:5" ht="30.75" customHeight="1">
      <c r="A11" s="67">
        <v>2</v>
      </c>
      <c r="B11" s="67">
        <v>801</v>
      </c>
      <c r="C11" s="67">
        <v>80149</v>
      </c>
      <c r="D11" s="344" t="s">
        <v>258</v>
      </c>
      <c r="E11" s="345">
        <v>122050</v>
      </c>
    </row>
    <row r="12" spans="1:5" ht="30" customHeight="1">
      <c r="A12" s="67">
        <v>3</v>
      </c>
      <c r="B12" s="67">
        <v>921</v>
      </c>
      <c r="C12" s="67">
        <v>92116</v>
      </c>
      <c r="D12" s="67" t="s">
        <v>260</v>
      </c>
      <c r="E12" s="345">
        <v>396547</v>
      </c>
    </row>
    <row r="13" spans="1:5" s="3" customFormat="1" ht="30" customHeight="1">
      <c r="A13" s="462" t="s">
        <v>1</v>
      </c>
      <c r="B13" s="463"/>
      <c r="C13" s="463"/>
      <c r="D13" s="464"/>
      <c r="E13" s="168">
        <f>E9+E10+E12+E11</f>
        <v>1139632</v>
      </c>
    </row>
    <row r="15" ht="12.75">
      <c r="A15" s="9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Hania</cp:lastModifiedBy>
  <cp:lastPrinted>2021-11-12T08:09:04Z</cp:lastPrinted>
  <dcterms:created xsi:type="dcterms:W3CDTF">2009-10-15T10:17:39Z</dcterms:created>
  <dcterms:modified xsi:type="dcterms:W3CDTF">2021-12-28T10:26:25Z</dcterms:modified>
  <cp:category/>
  <cp:version/>
  <cp:contentType/>
  <cp:contentStatus/>
</cp:coreProperties>
</file>